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zał Nr 1do Nr 116" sheetId="1" r:id="rId1"/>
    <sheet name="zał nr 2 do 116" sheetId="2" r:id="rId2"/>
    <sheet name="prognoza długu" sheetId="3" r:id="rId3"/>
  </sheets>
  <definedNames>
    <definedName name="_xlnm.Print_Area" localSheetId="0">'zał Nr 1do Nr 116'!$A$1:$F$37</definedName>
  </definedNames>
  <calcPr fullCalcOnLoad="1"/>
</workbook>
</file>

<file path=xl/sharedStrings.xml><?xml version="1.0" encoding="utf-8"?>
<sst xmlns="http://schemas.openxmlformats.org/spreadsheetml/2006/main" count="229" uniqueCount="151">
  <si>
    <t>Zakup samochodu pożarniczego dla OSP w Jaktorowie</t>
  </si>
  <si>
    <t>Wykonanie monitoringu Gminy</t>
  </si>
  <si>
    <t>Urząd 
Gminy</t>
  </si>
  <si>
    <t>Razem dział 754 - Bezpieczeństwo publiczne i ochrona przeciwpożarowa</t>
  </si>
  <si>
    <t>Razem dział 750 - Administracja publiczna</t>
  </si>
  <si>
    <t>Zakup zestawu komputerowego i drukarki</t>
  </si>
  <si>
    <t xml:space="preserve">Opracowanie dokumentacji technicznej na przebudowę dróg gminnych: ul. Parkowa w Chylicach Kolonii, ul. Kopernika  i Kościuszki w Międzyborowie    </t>
  </si>
  <si>
    <t>400</t>
  </si>
  <si>
    <t>40002</t>
  </si>
  <si>
    <t>środki wymienionew art. 5 ust. 1 pkt 2 i 3 u.f.p.</t>
  </si>
  <si>
    <t>środki pochodzą
cez innych  źródeł*</t>
  </si>
  <si>
    <t xml:space="preserve">Jednostka organiz. realizująca program lub koordynują-ca  jego wykonanie </t>
  </si>
  <si>
    <t>Razem dział 400 - Wytwarzanie i zaopatrywanie w energię elektryczną, gaz i wodę</t>
  </si>
  <si>
    <t>Opracowanie studium wykonalności ul. Parkowej, Kopernika</t>
  </si>
  <si>
    <t>Regulacja stanu prawnego drogi w Henryszewie</t>
  </si>
  <si>
    <t>Zadania inwestycyjne w 2008 r.</t>
  </si>
  <si>
    <t>w złotych</t>
  </si>
  <si>
    <t>Lp.</t>
  </si>
  <si>
    <t>Nazwa zadania inwestycyjnego</t>
  </si>
  <si>
    <t>Łączne koszty finansowe</t>
  </si>
  <si>
    <t>rok budżetowy 2008 (8+9+10+11)</t>
  </si>
  <si>
    <t>z tego źródła finansowania</t>
  </si>
  <si>
    <t>dochody własne jst</t>
  </si>
  <si>
    <t>kredyty
i pożyczki</t>
  </si>
  <si>
    <t>x</t>
  </si>
  <si>
    <t xml:space="preserve">                                                                                     Rady Gminy Jaktorów </t>
  </si>
  <si>
    <t>Przychody i rozchody budżetu w 2008 r.</t>
  </si>
  <si>
    <t>Przychody i rozchody budżetu w 2007 r.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</si>
  <si>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</si>
  <si>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</si>
  <si>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</si>
  <si>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</si>
  <si>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</si>
  <si>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</si>
  <si>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</si>
  <si>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</si>
  <si>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</si>
  <si>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</si>
  <si>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</si>
  <si>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</si>
  <si>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</si>
  <si>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</si>
  <si>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</si>
  <si>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</si>
  <si>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</si>
  <si>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</si>
  <si>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</si>
  <si>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</si>
  <si>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</si>
  <si>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</si>
  <si>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</si>
  <si>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</si>
  <si>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</si>
  <si>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</si>
  <si>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</si>
  <si>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</si>
  <si>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</si>
  <si>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</si>
  <si>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</si>
  <si>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</si>
  <si>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Lokaty</t>
  </si>
  <si>
    <t>§ 994</t>
  </si>
  <si>
    <t>Wykup papierów wartościowych (obligacji)</t>
  </si>
  <si>
    <t>Rozchody z tytułu innych rozliczeń</t>
  </si>
  <si>
    <t>§ 995</t>
  </si>
  <si>
    <t>§ 903</t>
  </si>
  <si>
    <t>§ 992</t>
  </si>
  <si>
    <t>Planowane wydatki</t>
  </si>
  <si>
    <t>Przewodniczący Rady Gminy</t>
  </si>
  <si>
    <t>§ 982</t>
  </si>
  <si>
    <t>§ 991</t>
  </si>
  <si>
    <t>Dział</t>
  </si>
  <si>
    <t>§</t>
  </si>
  <si>
    <t>Mirosław Byczak</t>
  </si>
  <si>
    <t>010</t>
  </si>
  <si>
    <t>01010</t>
  </si>
  <si>
    <t>Ogółem</t>
  </si>
  <si>
    <t>Rozdz</t>
  </si>
  <si>
    <t>Razem dział 010 - Rolnictwo i łowiectwo</t>
  </si>
  <si>
    <t>razem dział 900 - Gospodarka komunalna i ochrona środowiska</t>
  </si>
  <si>
    <t xml:space="preserve">Opracowanie dokumentacji technicznej oświetlenia ulic: Kleeberga  w Kol. Jaktorów,Wyspiańskiego w Chylicach,  Łąkowej, Rycerskiej, Jagiełły i Kolejowej w Sadych Budach </t>
  </si>
  <si>
    <t>Razem dział 600 - Transport i łączność</t>
  </si>
  <si>
    <t>Dokończenie wykonania chodników w ul. Warszawskiej, na odcinku od ul. Ogrodowej do ul.  Chełmońskiego w Jaktorowie oraz zatoki autobusowej w Międzyborowie - stosownie do zawartych w dniu 30.05.2006 r. umów z Województwem Mazowieckim-Mazowieckim Zarządem Dróg Wojewódzkich z siedzibą w Warszawie</t>
  </si>
  <si>
    <t xml:space="preserve">Opracowanie dokumentacji projektowo kosztorysowej ciągu  pieszego w Starych Budach na odc. od wiaduktu CMK do ul. Potockiego w Jaktorowie Kolonii - zgodnie z umową zawartą z Województwem Mazowieckim </t>
  </si>
  <si>
    <t xml:space="preserve">Opracowanie dokumentacji technicznej oświetlenia ulic: 
a/  ul. Żyrardowskiej w Starych Budach (od ul. Chopina do  wiaduktu CMK), 
b/  ul. Traugutta w Jaktorowie, 
c/  ul.Jagiellońskiej w Międzyborowie, 
d/  ul. Topolowej w Międzyborowie   
</t>
  </si>
  <si>
    <t>Zakup pompy oraz sprężarki do Stacji Uzdatniania Wody w Kozerach</t>
  </si>
  <si>
    <t>Zakup sceny aluminiowej z zadaszeniem</t>
  </si>
  <si>
    <t>Sporządzenie map do budowy ulic: Ks. Baranowskiego w Budach Grzybek do drogi Nr 150305 w B.Michałowskich, Armii Ludowej w Międzyborowie,  Jaworowej w Henryszewie,  3 Maja i Walecznych w Grądach</t>
  </si>
  <si>
    <t>Modernizacja drogi gminnej we wsi Budy Stare</t>
  </si>
  <si>
    <t>Prognoza kwoty długu i spłat na rok 2008 i lata następne</t>
  </si>
  <si>
    <t>Wyszczególnienie</t>
  </si>
  <si>
    <t>Kwota długu na dzień 31.12.2007</t>
  </si>
  <si>
    <t>Prognoza</t>
  </si>
  <si>
    <t>Umorze
nia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</si>
  <si>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</si>
  <si>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</si>
  <si>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</si>
  <si>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</si>
  <si>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</si>
  <si>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</si>
  <si>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</si>
  <si>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</si>
  <si>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</si>
  <si>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</si>
  <si>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</si>
  <si>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</si>
  <si>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</si>
  <si>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</si>
  <si>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</si>
  <si>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</si>
  <si>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</si>
  <si>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</si>
  <si>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</si>
  <si>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</si>
  <si>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</si>
  <si>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</si>
  <si>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</si>
  <si>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</si>
  <si>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</si>
  <si>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</si>
  <si>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</si>
  <si>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a</t>
  </si>
  <si>
    <t xml:space="preserve">kredytów i pożyczek </t>
  </si>
  <si>
    <t>b</t>
  </si>
  <si>
    <t>wykup papierów wartościowych</t>
  </si>
  <si>
    <t>c</t>
  </si>
  <si>
    <t>udzielonych poręczeń</t>
  </si>
  <si>
    <t>2.2</t>
  </si>
  <si>
    <t>Spłata zobowiązań z tytułu prefinansowania</t>
  </si>
  <si>
    <t>2.3</t>
  </si>
  <si>
    <t>Spłata odsetek i dyskonta</t>
  </si>
  <si>
    <t>X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</si>
  <si>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</si>
  <si>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</si>
  <si>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</si>
  <si>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</si>
  <si>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</si>
  <si>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(1-2.a - 2.b) 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</si>
  <si>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</si>
  <si>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(1.1+1.2-2.1a - 2.1.b) 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</si>
  <si>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</si>
  <si>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</si>
  <si>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</si>
  <si>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</si>
  <si>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C - inne (pożyczka z WFOŚiGW)</t>
  </si>
  <si>
    <t>C  595 000</t>
  </si>
  <si>
    <t>Opracowanie dokumentacji technicznej i budowa sieci wodociągowej z przyłączami w m. Budy Zosine, Budy Stare, Budy Grzybek,  Jaktorów Kolonia i Sadych Budach oraz modernizacja SUW w Kozerach Nowych</t>
  </si>
  <si>
    <t>Zał. Nr 1 do uchwały Nr XVII/116/2008</t>
  </si>
  <si>
    <t xml:space="preserve"> z dnia 28 kwietnia  2008r</t>
  </si>
  <si>
    <t>Zał Nr  2  do uchwały Nr  XVII/116/2008</t>
  </si>
  <si>
    <t>Rady Gminy Jaktorów z dnia  28 kwietnia 2008r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</si>
</sst>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 indent="8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 indent="1"/>
    </xf>
    <xf numFmtId="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33"/>
  <sheetViews>
    <sheetView workbookViewId="0" topLeftCell="A1">
      <selection activeCell="C4" sqref="C4:D4"/>
    </sheetView>
  </sheetViews>
  <sheetFormatPr defaultColWidth="9.00390625" defaultRowHeight="12.75"/>
  <cols>
    <col min="2" max="2" width="44.25390625" style="0" customWidth="1"/>
    <col min="3" max="3" width="20.00390625" style="0" customWidth="1"/>
    <col min="4" max="4" width="14.625" style="0" customWidth="1"/>
  </cols>
  <sheetData>
    <row r="2" spans="2:4" ht="14.25">
      <c r="B2" s="27" t="s">
        <v>147</v>
      </c>
      <c r="C2" s="27"/>
      <c r="D2" s="27"/>
    </row>
    <row r="3" spans="2:4" ht="21.75" customHeight="1">
      <c r="B3" s="28" t="s">
        <v>25</v>
      </c>
      <c r="C3" s="28"/>
      <c r="D3" s="28"/>
    </row>
    <row r="4" spans="2:4" ht="21.75" customHeight="1">
      <c r="B4" s="5"/>
      <c r="C4" s="29" t="s">
        <v>148</v>
      </c>
      <c r="D4" s="29"/>
    </row>
    <row r="5" spans="2:4" ht="14.25">
      <c r="B5" s="3"/>
      <c r="C5" s="3"/>
      <c r="D5" s="3"/>
    </row>
    <row r="6" spans="1:249" ht="19.5" customHeight="1">
      <c r="A6" s="30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 t="s">
        <v>27</v>
      </c>
      <c r="AY6" s="30"/>
      <c r="AZ6" s="30"/>
      <c r="BA6" s="30"/>
      <c r="BB6" s="30" t="s">
        <v>27</v>
      </c>
      <c r="BC6" s="30"/>
      <c r="BD6" s="30"/>
      <c r="BE6" s="30"/>
      <c r="BF6" s="30" t="s">
        <v>27</v>
      </c>
      <c r="BG6" s="30"/>
      <c r="BH6" s="30"/>
      <c r="BI6" s="30"/>
      <c r="BJ6" s="30" t="s">
        <v>27</v>
      </c>
      <c r="BK6" s="30"/>
      <c r="BL6" s="30"/>
      <c r="BM6" s="30"/>
      <c r="BN6" s="30" t="s">
        <v>27</v>
      </c>
      <c r="BO6" s="30"/>
      <c r="BP6" s="30"/>
      <c r="BQ6" s="30"/>
      <c r="BR6" s="30" t="s">
        <v>27</v>
      </c>
      <c r="BS6" s="30"/>
      <c r="BT6" s="30"/>
      <c r="BU6" s="30"/>
      <c r="BV6" s="30" t="s">
        <v>27</v>
      </c>
      <c r="BW6" s="30"/>
      <c r="BX6" s="30"/>
      <c r="BY6" s="30"/>
      <c r="BZ6" s="30" t="s">
        <v>27</v>
      </c>
      <c r="CA6" s="30"/>
      <c r="CB6" s="30"/>
      <c r="CC6" s="30"/>
      <c r="CD6" s="30" t="s">
        <v>27</v>
      </c>
      <c r="CE6" s="30"/>
      <c r="CF6" s="30"/>
      <c r="CG6" s="30"/>
      <c r="CH6" s="30" t="s">
        <v>27</v>
      </c>
      <c r="CI6" s="30"/>
      <c r="CJ6" s="30"/>
      <c r="CK6" s="30"/>
      <c r="CL6" s="30" t="s">
        <v>27</v>
      </c>
      <c r="CM6" s="30"/>
      <c r="CN6" s="30"/>
      <c r="CO6" s="30"/>
      <c r="CP6" s="30" t="s">
        <v>27</v>
      </c>
      <c r="CQ6" s="30"/>
      <c r="CR6" s="30"/>
      <c r="CS6" s="30"/>
      <c r="CT6" s="30" t="s">
        <v>27</v>
      </c>
      <c r="CU6" s="30"/>
      <c r="CV6" s="30"/>
      <c r="CW6" s="30"/>
      <c r="CX6" s="30" t="s">
        <v>27</v>
      </c>
      <c r="CY6" s="30"/>
      <c r="CZ6" s="30"/>
      <c r="DA6" s="30"/>
      <c r="DB6" s="30" t="s">
        <v>27</v>
      </c>
      <c r="DC6" s="30"/>
      <c r="DD6" s="30"/>
      <c r="DE6" s="30"/>
      <c r="DF6" s="30" t="s">
        <v>27</v>
      </c>
      <c r="DG6" s="30"/>
      <c r="DH6" s="30"/>
      <c r="DI6" s="30"/>
      <c r="DJ6" s="30" t="s">
        <v>27</v>
      </c>
      <c r="DK6" s="30"/>
      <c r="DL6" s="30"/>
      <c r="DM6" s="30"/>
      <c r="DN6" s="30" t="s">
        <v>27</v>
      </c>
      <c r="DO6" s="30"/>
      <c r="DP6" s="30"/>
      <c r="DQ6" s="30"/>
      <c r="DR6" s="30" t="s">
        <v>27</v>
      </c>
      <c r="DS6" s="30"/>
      <c r="DT6" s="30"/>
      <c r="DU6" s="30"/>
      <c r="DV6" s="30" t="s">
        <v>27</v>
      </c>
      <c r="DW6" s="30"/>
      <c r="DX6" s="30"/>
      <c r="DY6" s="30"/>
      <c r="DZ6" s="30" t="s">
        <v>27</v>
      </c>
      <c r="EA6" s="30"/>
      <c r="EB6" s="30"/>
      <c r="EC6" s="30"/>
      <c r="ED6" s="30" t="s">
        <v>27</v>
      </c>
      <c r="EE6" s="30"/>
      <c r="EF6" s="30"/>
      <c r="EG6" s="30"/>
      <c r="EH6" s="30" t="s">
        <v>27</v>
      </c>
      <c r="EI6" s="30"/>
      <c r="EJ6" s="30"/>
      <c r="EK6" s="30"/>
      <c r="EL6" s="30" t="s">
        <v>27</v>
      </c>
      <c r="EM6" s="30"/>
      <c r="EN6" s="30"/>
      <c r="EO6" s="30"/>
      <c r="EP6" s="30" t="s">
        <v>27</v>
      </c>
      <c r="EQ6" s="30"/>
      <c r="ER6" s="30"/>
      <c r="ES6" s="30"/>
      <c r="ET6" s="30" t="s">
        <v>27</v>
      </c>
      <c r="EU6" s="30"/>
      <c r="EV6" s="30"/>
      <c r="EW6" s="30"/>
      <c r="EX6" s="30" t="s">
        <v>27</v>
      </c>
      <c r="EY6" s="30"/>
      <c r="EZ6" s="30"/>
      <c r="FA6" s="30"/>
      <c r="FB6" s="30" t="s">
        <v>27</v>
      </c>
      <c r="FC6" s="30"/>
      <c r="FD6" s="30"/>
      <c r="FE6" s="30"/>
      <c r="FF6" s="30" t="s">
        <v>27</v>
      </c>
      <c r="FG6" s="30"/>
      <c r="FH6" s="30"/>
      <c r="FI6" s="30"/>
      <c r="FJ6" s="30" t="s">
        <v>27</v>
      </c>
      <c r="FK6" s="30"/>
      <c r="FL6" s="30"/>
      <c r="FM6" s="30"/>
      <c r="FN6" s="30" t="s">
        <v>27</v>
      </c>
      <c r="FO6" s="30"/>
      <c r="FP6" s="30"/>
      <c r="FQ6" s="30"/>
      <c r="FR6" s="30" t="s">
        <v>27</v>
      </c>
      <c r="FS6" s="30"/>
      <c r="FT6" s="30"/>
      <c r="FU6" s="30"/>
      <c r="FV6" s="30" t="s">
        <v>27</v>
      </c>
      <c r="FW6" s="30"/>
      <c r="FX6" s="30"/>
      <c r="FY6" s="30"/>
      <c r="FZ6" s="30" t="s">
        <v>27</v>
      </c>
      <c r="GA6" s="30"/>
      <c r="GB6" s="30"/>
      <c r="GC6" s="30"/>
      <c r="GD6" s="30" t="s">
        <v>27</v>
      </c>
      <c r="GE6" s="30"/>
      <c r="GF6" s="30"/>
      <c r="GG6" s="30"/>
      <c r="GH6" s="30" t="s">
        <v>27</v>
      </c>
      <c r="GI6" s="30"/>
      <c r="GJ6" s="30"/>
      <c r="GK6" s="30"/>
      <c r="GL6" s="30" t="s">
        <v>27</v>
      </c>
      <c r="GM6" s="30"/>
      <c r="GN6" s="30"/>
      <c r="GO6" s="30"/>
      <c r="GP6" s="30" t="s">
        <v>27</v>
      </c>
      <c r="GQ6" s="30"/>
      <c r="GR6" s="30"/>
      <c r="GS6" s="30"/>
      <c r="GT6" s="30" t="s">
        <v>27</v>
      </c>
      <c r="GU6" s="30"/>
      <c r="GV6" s="30"/>
      <c r="GW6" s="30"/>
      <c r="GX6" s="30" t="s">
        <v>27</v>
      </c>
      <c r="GY6" s="30"/>
      <c r="GZ6" s="30"/>
      <c r="HA6" s="30"/>
      <c r="HB6" s="30" t="s">
        <v>27</v>
      </c>
      <c r="HC6" s="30"/>
      <c r="HD6" s="30"/>
      <c r="HE6" s="30"/>
      <c r="HF6" s="30" t="s">
        <v>27</v>
      </c>
      <c r="HG6" s="30"/>
      <c r="HH6" s="30"/>
      <c r="HI6" s="30"/>
      <c r="HJ6" s="30" t="s">
        <v>27</v>
      </c>
      <c r="HK6" s="30"/>
      <c r="HL6" s="30"/>
      <c r="HM6" s="30"/>
      <c r="HN6" s="30" t="s">
        <v>27</v>
      </c>
      <c r="HO6" s="30"/>
      <c r="HP6" s="30"/>
      <c r="HQ6" s="30"/>
      <c r="HR6" s="30" t="s">
        <v>27</v>
      </c>
      <c r="HS6" s="30"/>
      <c r="HT6" s="30"/>
      <c r="HU6" s="30"/>
      <c r="HV6" s="30" t="s">
        <v>27</v>
      </c>
      <c r="HW6" s="30"/>
      <c r="HX6" s="30"/>
      <c r="HY6" s="30"/>
      <c r="HZ6" s="30" t="s">
        <v>27</v>
      </c>
      <c r="IA6" s="30"/>
      <c r="IB6" s="30"/>
      <c r="IC6" s="30"/>
      <c r="ID6" s="30" t="s">
        <v>27</v>
      </c>
      <c r="IE6" s="30"/>
      <c r="IF6" s="30"/>
      <c r="IG6" s="30"/>
      <c r="IH6" s="30" t="s">
        <v>27</v>
      </c>
      <c r="II6" s="30"/>
      <c r="IJ6" s="30"/>
      <c r="IK6" s="30"/>
      <c r="IL6" s="30" t="s">
        <v>27</v>
      </c>
      <c r="IM6" s="30"/>
      <c r="IN6" s="30"/>
      <c r="IO6" s="30"/>
    </row>
    <row r="7" ht="22.5" customHeight="1"/>
    <row r="8" spans="1:4" ht="12.75">
      <c r="A8" s="31" t="s">
        <v>17</v>
      </c>
      <c r="B8" s="31" t="s">
        <v>28</v>
      </c>
      <c r="C8" s="32" t="s">
        <v>29</v>
      </c>
      <c r="D8" s="32" t="s">
        <v>30</v>
      </c>
    </row>
    <row r="9" spans="1:4" ht="12.75">
      <c r="A9" s="31"/>
      <c r="B9" s="31"/>
      <c r="C9" s="31"/>
      <c r="D9" s="32"/>
    </row>
    <row r="10" spans="1:4" ht="12.75">
      <c r="A10" s="31"/>
      <c r="B10" s="31"/>
      <c r="C10" s="31"/>
      <c r="D10" s="32"/>
    </row>
    <row r="11" spans="1:4" ht="14.25">
      <c r="A11" s="2">
        <v>1</v>
      </c>
      <c r="B11" s="2">
        <v>2</v>
      </c>
      <c r="C11" s="2">
        <v>3</v>
      </c>
      <c r="D11" s="2">
        <v>4</v>
      </c>
    </row>
    <row r="12" spans="1:4" ht="15">
      <c r="A12" s="33" t="s">
        <v>31</v>
      </c>
      <c r="B12" s="33"/>
      <c r="C12" s="2"/>
      <c r="D12" s="6">
        <f>D13+D14+D15+D16+D17+D18+D19+D20</f>
        <v>6170423</v>
      </c>
    </row>
    <row r="13" spans="1:4" ht="15.75" customHeight="1">
      <c r="A13" s="2" t="s">
        <v>32</v>
      </c>
      <c r="B13" s="7" t="s">
        <v>33</v>
      </c>
      <c r="C13" s="2" t="s">
        <v>34</v>
      </c>
      <c r="D13" s="1"/>
    </row>
    <row r="14" spans="1:4" ht="14.25">
      <c r="A14" s="2" t="s">
        <v>35</v>
      </c>
      <c r="B14" s="7" t="s">
        <v>36</v>
      </c>
      <c r="C14" s="2" t="s">
        <v>34</v>
      </c>
      <c r="D14" s="1">
        <v>595000</v>
      </c>
    </row>
    <row r="15" spans="1:4" ht="57">
      <c r="A15" s="2" t="s">
        <v>37</v>
      </c>
      <c r="B15" s="4" t="s">
        <v>38</v>
      </c>
      <c r="C15" s="2" t="s">
        <v>65</v>
      </c>
      <c r="D15" s="1"/>
    </row>
    <row r="16" spans="1:4" ht="14.25">
      <c r="A16" s="2" t="s">
        <v>39</v>
      </c>
      <c r="B16" s="7" t="s">
        <v>40</v>
      </c>
      <c r="C16" s="2" t="s">
        <v>41</v>
      </c>
      <c r="D16" s="1"/>
    </row>
    <row r="17" spans="1:4" ht="14.25">
      <c r="A17" s="2" t="s">
        <v>42</v>
      </c>
      <c r="B17" s="7" t="s">
        <v>43</v>
      </c>
      <c r="C17" s="2" t="s">
        <v>44</v>
      </c>
      <c r="D17" s="1"/>
    </row>
    <row r="18" spans="1:4" ht="14.25">
      <c r="A18" s="2" t="s">
        <v>45</v>
      </c>
      <c r="B18" s="7" t="s">
        <v>46</v>
      </c>
      <c r="C18" s="2" t="s">
        <v>47</v>
      </c>
      <c r="D18" s="1"/>
    </row>
    <row r="19" spans="1:4" ht="14.25">
      <c r="A19" s="2" t="s">
        <v>48</v>
      </c>
      <c r="B19" s="7" t="s">
        <v>49</v>
      </c>
      <c r="C19" s="2" t="s">
        <v>50</v>
      </c>
      <c r="D19" s="1">
        <v>3000000</v>
      </c>
    </row>
    <row r="20" spans="1:4" ht="14.25">
      <c r="A20" s="2" t="s">
        <v>51</v>
      </c>
      <c r="B20" s="7" t="s">
        <v>52</v>
      </c>
      <c r="C20" s="2" t="s">
        <v>53</v>
      </c>
      <c r="D20" s="1">
        <v>2575423</v>
      </c>
    </row>
    <row r="21" spans="1:4" ht="24.75" customHeight="1">
      <c r="A21" s="33" t="s">
        <v>54</v>
      </c>
      <c r="B21" s="33"/>
      <c r="C21" s="2"/>
      <c r="D21" s="6">
        <f>D22+D23+D27</f>
        <v>580950</v>
      </c>
    </row>
    <row r="22" spans="1:4" ht="14.25">
      <c r="A22" s="2" t="s">
        <v>32</v>
      </c>
      <c r="B22" s="7" t="s">
        <v>55</v>
      </c>
      <c r="C22" s="2" t="s">
        <v>66</v>
      </c>
      <c r="D22" s="1">
        <v>338200</v>
      </c>
    </row>
    <row r="23" spans="1:4" ht="14.25">
      <c r="A23" s="2" t="s">
        <v>35</v>
      </c>
      <c r="B23" s="7" t="s">
        <v>56</v>
      </c>
      <c r="C23" s="2" t="s">
        <v>66</v>
      </c>
      <c r="D23" s="1">
        <v>42750</v>
      </c>
    </row>
    <row r="24" spans="1:4" ht="48.75" customHeight="1">
      <c r="A24" s="2" t="s">
        <v>37</v>
      </c>
      <c r="B24" s="4" t="s">
        <v>57</v>
      </c>
      <c r="C24" s="2" t="s">
        <v>58</v>
      </c>
      <c r="D24" s="1"/>
    </row>
    <row r="25" spans="1:4" ht="14.25">
      <c r="A25" s="2" t="s">
        <v>39</v>
      </c>
      <c r="B25" s="7" t="s">
        <v>59</v>
      </c>
      <c r="C25" s="2" t="s">
        <v>70</v>
      </c>
      <c r="D25" s="1"/>
    </row>
    <row r="26" spans="1:4" ht="14.25">
      <c r="A26" s="2" t="s">
        <v>42</v>
      </c>
      <c r="B26" s="7" t="s">
        <v>60</v>
      </c>
      <c r="C26" s="2" t="s">
        <v>61</v>
      </c>
      <c r="D26" s="1"/>
    </row>
    <row r="27" spans="1:4" ht="15.75" customHeight="1">
      <c r="A27" s="2" t="s">
        <v>45</v>
      </c>
      <c r="B27" s="7" t="s">
        <v>62</v>
      </c>
      <c r="C27" s="2" t="s">
        <v>69</v>
      </c>
      <c r="D27" s="1">
        <v>200000</v>
      </c>
    </row>
    <row r="28" spans="1:4" ht="17.25" customHeight="1">
      <c r="A28" s="2" t="s">
        <v>48</v>
      </c>
      <c r="B28" s="7" t="s">
        <v>63</v>
      </c>
      <c r="C28" s="2" t="s">
        <v>64</v>
      </c>
      <c r="D28" s="1"/>
    </row>
    <row r="31" spans="3:4" ht="12.75">
      <c r="C31" s="34" t="s">
        <v>68</v>
      </c>
      <c r="D31" s="34"/>
    </row>
    <row r="33" spans="3:4" ht="12.75">
      <c r="C33" s="34" t="s">
        <v>73</v>
      </c>
      <c r="D33" s="34"/>
    </row>
  </sheetData>
  <mergeCells count="74">
    <mergeCell ref="A12:B12"/>
    <mergeCell ref="A21:B21"/>
    <mergeCell ref="C31:D31"/>
    <mergeCell ref="C33:D33"/>
    <mergeCell ref="ID6:IG6"/>
    <mergeCell ref="IH6:IK6"/>
    <mergeCell ref="IL6:IO6"/>
    <mergeCell ref="A8:A10"/>
    <mergeCell ref="B8:B10"/>
    <mergeCell ref="C8:C10"/>
    <mergeCell ref="D8:D10"/>
    <mergeCell ref="HN6:HQ6"/>
    <mergeCell ref="HR6:HU6"/>
    <mergeCell ref="HV6:HY6"/>
    <mergeCell ref="GL6:GO6"/>
    <mergeCell ref="GP6:GS6"/>
    <mergeCell ref="GT6:GW6"/>
    <mergeCell ref="HZ6:IC6"/>
    <mergeCell ref="GX6:HA6"/>
    <mergeCell ref="HB6:HE6"/>
    <mergeCell ref="HF6:HI6"/>
    <mergeCell ref="HJ6:HM6"/>
    <mergeCell ref="FV6:FY6"/>
    <mergeCell ref="FZ6:GC6"/>
    <mergeCell ref="GD6:GG6"/>
    <mergeCell ref="GH6:GK6"/>
    <mergeCell ref="FF6:FI6"/>
    <mergeCell ref="FJ6:FM6"/>
    <mergeCell ref="FN6:FQ6"/>
    <mergeCell ref="FR6:FU6"/>
    <mergeCell ref="EP6:ES6"/>
    <mergeCell ref="ET6:EW6"/>
    <mergeCell ref="EX6:FA6"/>
    <mergeCell ref="FB6:FE6"/>
    <mergeCell ref="DZ6:EC6"/>
    <mergeCell ref="ED6:EG6"/>
    <mergeCell ref="EH6:EK6"/>
    <mergeCell ref="EL6:EO6"/>
    <mergeCell ref="DJ6:DM6"/>
    <mergeCell ref="DN6:DQ6"/>
    <mergeCell ref="DR6:DU6"/>
    <mergeCell ref="DV6:DY6"/>
    <mergeCell ref="CT6:CW6"/>
    <mergeCell ref="CX6:DA6"/>
    <mergeCell ref="DB6:DE6"/>
    <mergeCell ref="DF6:DI6"/>
    <mergeCell ref="CD6:CG6"/>
    <mergeCell ref="CH6:CK6"/>
    <mergeCell ref="CL6:CO6"/>
    <mergeCell ref="CP6:CS6"/>
    <mergeCell ref="BN6:BQ6"/>
    <mergeCell ref="BR6:BU6"/>
    <mergeCell ref="BV6:BY6"/>
    <mergeCell ref="BZ6:CC6"/>
    <mergeCell ref="AX6:BA6"/>
    <mergeCell ref="BB6:BE6"/>
    <mergeCell ref="BF6:BI6"/>
    <mergeCell ref="BJ6:BM6"/>
    <mergeCell ref="AH6:AK6"/>
    <mergeCell ref="AL6:AO6"/>
    <mergeCell ref="AP6:AS6"/>
    <mergeCell ref="AT6:AW6"/>
    <mergeCell ref="R6:U6"/>
    <mergeCell ref="V6:Y6"/>
    <mergeCell ref="Z6:AC6"/>
    <mergeCell ref="AD6:AG6"/>
    <mergeCell ref="E6:F6"/>
    <mergeCell ref="G6:I6"/>
    <mergeCell ref="J6:M6"/>
    <mergeCell ref="N6:Q6"/>
    <mergeCell ref="B2:D2"/>
    <mergeCell ref="B3:D3"/>
    <mergeCell ref="C4:D4"/>
    <mergeCell ref="A6:D6"/>
  </mergeCells>
  <printOptions/>
  <pageMargins left="0.65" right="0.51" top="0.6" bottom="0.6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L6" sqref="L6:L10"/>
    </sheetView>
  </sheetViews>
  <sheetFormatPr defaultColWidth="9.00390625" defaultRowHeight="12.75"/>
  <cols>
    <col min="1" max="1" width="4.625" style="52" customWidth="1"/>
    <col min="2" max="2" width="6.75390625" style="52" customWidth="1"/>
    <col min="3" max="3" width="6.875" style="52" customWidth="1"/>
    <col min="4" max="4" width="5.25390625" style="52" customWidth="1"/>
    <col min="5" max="5" width="40.375" style="52" customWidth="1"/>
    <col min="6" max="6" width="11.25390625" style="52" customWidth="1"/>
    <col min="7" max="7" width="12.25390625" style="52" customWidth="1"/>
    <col min="8" max="8" width="10.375" style="52" customWidth="1"/>
    <col min="9" max="9" width="10.00390625" style="52" customWidth="1"/>
    <col min="10" max="10" width="10.875" style="52" customWidth="1"/>
    <col min="11" max="11" width="10.375" style="52" customWidth="1"/>
    <col min="12" max="12" width="10.625" style="52" customWidth="1"/>
    <col min="13" max="16384" width="9.125" style="52" customWidth="1"/>
  </cols>
  <sheetData>
    <row r="1" spans="8:11" s="48" customFormat="1" ht="12.75">
      <c r="H1" s="49" t="s">
        <v>149</v>
      </c>
      <c r="I1" s="49"/>
      <c r="J1" s="49"/>
      <c r="K1" s="49"/>
    </row>
    <row r="2" spans="8:12" s="48" customFormat="1" ht="16.5" customHeight="1">
      <c r="H2" s="49" t="s">
        <v>150</v>
      </c>
      <c r="I2" s="49"/>
      <c r="J2" s="49"/>
      <c r="K2" s="49"/>
      <c r="L2" s="50"/>
    </row>
    <row r="3" s="48" customFormat="1" ht="11.25" customHeight="1"/>
    <row r="4" spans="1:12" ht="18" customHeight="1">
      <c r="A4" s="51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0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 t="s">
        <v>16</v>
      </c>
    </row>
    <row r="6" spans="1:12" ht="15" customHeight="1">
      <c r="A6" s="55" t="s">
        <v>17</v>
      </c>
      <c r="B6" s="55" t="s">
        <v>71</v>
      </c>
      <c r="C6" s="55" t="s">
        <v>77</v>
      </c>
      <c r="D6" s="55" t="s">
        <v>72</v>
      </c>
      <c r="E6" s="56" t="s">
        <v>18</v>
      </c>
      <c r="F6" s="56" t="s">
        <v>19</v>
      </c>
      <c r="G6" s="56" t="s">
        <v>67</v>
      </c>
      <c r="H6" s="56"/>
      <c r="I6" s="56"/>
      <c r="J6" s="56"/>
      <c r="K6" s="56"/>
      <c r="L6" s="38" t="s">
        <v>11</v>
      </c>
    </row>
    <row r="7" spans="1:12" ht="12.75">
      <c r="A7" s="55"/>
      <c r="B7" s="55"/>
      <c r="C7" s="55"/>
      <c r="D7" s="55"/>
      <c r="E7" s="56"/>
      <c r="F7" s="56"/>
      <c r="G7" s="56" t="s">
        <v>20</v>
      </c>
      <c r="H7" s="56" t="s">
        <v>21</v>
      </c>
      <c r="I7" s="56"/>
      <c r="J7" s="56"/>
      <c r="K7" s="56"/>
      <c r="L7" s="39"/>
    </row>
    <row r="8" spans="1:12" ht="12.75">
      <c r="A8" s="55"/>
      <c r="B8" s="55"/>
      <c r="C8" s="55"/>
      <c r="D8" s="55"/>
      <c r="E8" s="56"/>
      <c r="F8" s="56"/>
      <c r="G8" s="56"/>
      <c r="H8" s="56" t="s">
        <v>22</v>
      </c>
      <c r="I8" s="56" t="s">
        <v>23</v>
      </c>
      <c r="J8" s="57" t="s">
        <v>10</v>
      </c>
      <c r="K8" s="56" t="s">
        <v>9</v>
      </c>
      <c r="L8" s="39"/>
    </row>
    <row r="9" spans="1:12" ht="12.75">
      <c r="A9" s="55"/>
      <c r="B9" s="55"/>
      <c r="C9" s="55"/>
      <c r="D9" s="55"/>
      <c r="E9" s="56"/>
      <c r="F9" s="56"/>
      <c r="G9" s="56"/>
      <c r="H9" s="56"/>
      <c r="I9" s="56"/>
      <c r="J9" s="58"/>
      <c r="K9" s="56"/>
      <c r="L9" s="39"/>
    </row>
    <row r="10" spans="1:12" ht="30.75" customHeight="1">
      <c r="A10" s="55"/>
      <c r="B10" s="55"/>
      <c r="C10" s="55"/>
      <c r="D10" s="55"/>
      <c r="E10" s="56"/>
      <c r="F10" s="56"/>
      <c r="G10" s="56"/>
      <c r="H10" s="56"/>
      <c r="I10" s="56"/>
      <c r="J10" s="59"/>
      <c r="K10" s="56"/>
      <c r="L10" s="40"/>
    </row>
    <row r="11" spans="1:12" ht="15" customHeight="1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</row>
    <row r="12" spans="1:12" ht="63" customHeight="1">
      <c r="A12" s="60">
        <v>1</v>
      </c>
      <c r="B12" s="61" t="s">
        <v>74</v>
      </c>
      <c r="C12" s="61" t="s">
        <v>75</v>
      </c>
      <c r="D12" s="60">
        <v>6050</v>
      </c>
      <c r="E12" s="62" t="s">
        <v>146</v>
      </c>
      <c r="F12" s="63">
        <f>G12</f>
        <v>713000</v>
      </c>
      <c r="G12" s="63">
        <v>713000</v>
      </c>
      <c r="H12" s="63">
        <v>118000</v>
      </c>
      <c r="I12" s="60"/>
      <c r="J12" s="64" t="s">
        <v>145</v>
      </c>
      <c r="K12" s="60"/>
      <c r="L12" s="65" t="s">
        <v>2</v>
      </c>
    </row>
    <row r="13" spans="1:12" ht="18.75" customHeight="1">
      <c r="A13" s="66" t="s">
        <v>78</v>
      </c>
      <c r="B13" s="67"/>
      <c r="C13" s="67"/>
      <c r="D13" s="67"/>
      <c r="E13" s="68"/>
      <c r="F13" s="69">
        <f>SUM(F12)</f>
        <v>713000</v>
      </c>
      <c r="G13" s="69">
        <f>SUM(G12)</f>
        <v>713000</v>
      </c>
      <c r="H13" s="69">
        <f>SUM(H12)</f>
        <v>118000</v>
      </c>
      <c r="I13" s="60"/>
      <c r="J13" s="60"/>
      <c r="K13" s="60"/>
      <c r="L13" s="60"/>
    </row>
    <row r="14" spans="1:12" ht="27" customHeight="1">
      <c r="A14" s="60">
        <v>2</v>
      </c>
      <c r="B14" s="61" t="s">
        <v>7</v>
      </c>
      <c r="C14" s="61" t="s">
        <v>8</v>
      </c>
      <c r="D14" s="60">
        <v>6060</v>
      </c>
      <c r="E14" s="70" t="s">
        <v>85</v>
      </c>
      <c r="F14" s="63">
        <f>G14</f>
        <v>40000</v>
      </c>
      <c r="G14" s="63">
        <f>H14</f>
        <v>40000</v>
      </c>
      <c r="H14" s="63">
        <v>40000</v>
      </c>
      <c r="I14" s="60"/>
      <c r="J14" s="71"/>
      <c r="K14" s="60"/>
      <c r="L14" s="60"/>
    </row>
    <row r="15" spans="1:12" s="74" customFormat="1" ht="22.5" customHeight="1">
      <c r="A15" s="35" t="s">
        <v>12</v>
      </c>
      <c r="B15" s="36"/>
      <c r="C15" s="36"/>
      <c r="D15" s="36"/>
      <c r="E15" s="37"/>
      <c r="F15" s="69">
        <f>SUM(F14)</f>
        <v>40000</v>
      </c>
      <c r="G15" s="69">
        <f>SUM(G14)</f>
        <v>40000</v>
      </c>
      <c r="H15" s="69">
        <f>SUM(H14)</f>
        <v>40000</v>
      </c>
      <c r="I15" s="72"/>
      <c r="J15" s="73"/>
      <c r="K15" s="72"/>
      <c r="L15" s="72"/>
    </row>
    <row r="16" spans="1:12" ht="100.5" customHeight="1">
      <c r="A16" s="60">
        <v>3</v>
      </c>
      <c r="B16" s="60">
        <v>600</v>
      </c>
      <c r="C16" s="60">
        <v>60013</v>
      </c>
      <c r="D16" s="60">
        <v>6050</v>
      </c>
      <c r="E16" s="62" t="s">
        <v>82</v>
      </c>
      <c r="F16" s="75">
        <f aca="true" t="shared" si="0" ref="F16:G31">G16</f>
        <v>238825</v>
      </c>
      <c r="G16" s="75">
        <f t="shared" si="0"/>
        <v>238825</v>
      </c>
      <c r="H16" s="75">
        <v>238825</v>
      </c>
      <c r="I16" s="72"/>
      <c r="J16" s="73"/>
      <c r="K16" s="72"/>
      <c r="L16" s="72"/>
    </row>
    <row r="17" spans="1:12" ht="75" customHeight="1">
      <c r="A17" s="60">
        <v>4</v>
      </c>
      <c r="B17" s="60">
        <v>600</v>
      </c>
      <c r="C17" s="60">
        <v>60013</v>
      </c>
      <c r="D17" s="60">
        <v>6050</v>
      </c>
      <c r="E17" s="76" t="s">
        <v>83</v>
      </c>
      <c r="F17" s="75">
        <f t="shared" si="0"/>
        <v>162800</v>
      </c>
      <c r="G17" s="75">
        <f t="shared" si="0"/>
        <v>162800</v>
      </c>
      <c r="H17" s="75">
        <v>162800</v>
      </c>
      <c r="I17" s="72"/>
      <c r="J17" s="73"/>
      <c r="K17" s="72"/>
      <c r="L17" s="72"/>
    </row>
    <row r="18" spans="1:12" ht="62.25" customHeight="1">
      <c r="A18" s="60">
        <v>5</v>
      </c>
      <c r="B18" s="60">
        <v>600</v>
      </c>
      <c r="C18" s="60">
        <v>60016</v>
      </c>
      <c r="D18" s="60">
        <v>6050</v>
      </c>
      <c r="E18" s="70" t="s">
        <v>87</v>
      </c>
      <c r="F18" s="75">
        <f>G18</f>
        <v>71000</v>
      </c>
      <c r="G18" s="75">
        <f>H18</f>
        <v>71000</v>
      </c>
      <c r="H18" s="75">
        <v>71000</v>
      </c>
      <c r="I18" s="77"/>
      <c r="J18" s="78"/>
      <c r="K18" s="77"/>
      <c r="L18" s="75"/>
    </row>
    <row r="19" spans="1:12" ht="27" customHeight="1">
      <c r="A19" s="60">
        <v>6</v>
      </c>
      <c r="B19" s="60">
        <v>600</v>
      </c>
      <c r="C19" s="60">
        <v>60016</v>
      </c>
      <c r="D19" s="60">
        <v>6050</v>
      </c>
      <c r="E19" s="76" t="s">
        <v>88</v>
      </c>
      <c r="F19" s="75">
        <f t="shared" si="0"/>
        <v>250000</v>
      </c>
      <c r="G19" s="75">
        <f t="shared" si="0"/>
        <v>250000</v>
      </c>
      <c r="H19" s="75">
        <v>250000</v>
      </c>
      <c r="I19" s="77"/>
      <c r="J19" s="78"/>
      <c r="K19" s="77"/>
      <c r="L19" s="77"/>
    </row>
    <row r="20" spans="1:12" ht="27.75" customHeight="1">
      <c r="A20" s="60">
        <v>7</v>
      </c>
      <c r="B20" s="60">
        <v>600</v>
      </c>
      <c r="C20" s="60">
        <v>60016</v>
      </c>
      <c r="D20" s="60">
        <v>6050</v>
      </c>
      <c r="E20" s="76" t="s">
        <v>13</v>
      </c>
      <c r="F20" s="75">
        <f t="shared" si="0"/>
        <v>15500</v>
      </c>
      <c r="G20" s="75">
        <f t="shared" si="0"/>
        <v>15500</v>
      </c>
      <c r="H20" s="75">
        <v>15500</v>
      </c>
      <c r="I20" s="77"/>
      <c r="J20" s="78"/>
      <c r="K20" s="77"/>
      <c r="L20" s="77"/>
    </row>
    <row r="21" spans="1:12" ht="27" customHeight="1">
      <c r="A21" s="60">
        <v>8</v>
      </c>
      <c r="B21" s="60">
        <v>600</v>
      </c>
      <c r="C21" s="60">
        <v>60016</v>
      </c>
      <c r="D21" s="60">
        <v>6050</v>
      </c>
      <c r="E21" s="76" t="s">
        <v>14</v>
      </c>
      <c r="F21" s="75">
        <f t="shared" si="0"/>
        <v>7000</v>
      </c>
      <c r="G21" s="75">
        <f t="shared" si="0"/>
        <v>7000</v>
      </c>
      <c r="H21" s="75">
        <v>7000</v>
      </c>
      <c r="I21" s="77"/>
      <c r="J21" s="78"/>
      <c r="K21" s="77"/>
      <c r="L21" s="77"/>
    </row>
    <row r="22" spans="1:12" ht="48.75" customHeight="1">
      <c r="A22" s="60">
        <v>9</v>
      </c>
      <c r="B22" s="60">
        <v>600</v>
      </c>
      <c r="C22" s="60">
        <v>60016</v>
      </c>
      <c r="D22" s="60">
        <v>6050</v>
      </c>
      <c r="E22" s="70" t="s">
        <v>6</v>
      </c>
      <c r="F22" s="75">
        <f t="shared" si="0"/>
        <v>111600</v>
      </c>
      <c r="G22" s="75">
        <f t="shared" si="0"/>
        <v>111600</v>
      </c>
      <c r="H22" s="75">
        <v>111600</v>
      </c>
      <c r="I22" s="77"/>
      <c r="J22" s="78"/>
      <c r="K22" s="77"/>
      <c r="L22" s="77"/>
    </row>
    <row r="23" spans="1:12" s="74" customFormat="1" ht="18" customHeight="1">
      <c r="A23" s="79" t="s">
        <v>81</v>
      </c>
      <c r="B23" s="80"/>
      <c r="C23" s="80"/>
      <c r="D23" s="80"/>
      <c r="E23" s="81"/>
      <c r="F23" s="82">
        <f t="shared" si="0"/>
        <v>856725</v>
      </c>
      <c r="G23" s="82">
        <f>SUM(G16:G22)</f>
        <v>856725</v>
      </c>
      <c r="H23" s="82">
        <f>SUM(H16:H22)</f>
        <v>856725</v>
      </c>
      <c r="I23" s="83"/>
      <c r="J23" s="84"/>
      <c r="K23" s="83"/>
      <c r="L23" s="83"/>
    </row>
    <row r="24" spans="1:12" ht="18.75" customHeight="1">
      <c r="A24" s="60">
        <v>10</v>
      </c>
      <c r="B24" s="60">
        <v>750</v>
      </c>
      <c r="C24" s="60">
        <v>75023</v>
      </c>
      <c r="D24" s="60">
        <v>6060</v>
      </c>
      <c r="E24" s="76" t="s">
        <v>5</v>
      </c>
      <c r="F24" s="75">
        <f t="shared" si="0"/>
        <v>10000</v>
      </c>
      <c r="G24" s="75">
        <f>H24</f>
        <v>10000</v>
      </c>
      <c r="H24" s="75">
        <v>10000</v>
      </c>
      <c r="I24" s="77"/>
      <c r="J24" s="78"/>
      <c r="K24" s="77"/>
      <c r="L24" s="77"/>
    </row>
    <row r="25" spans="1:12" ht="18.75" customHeight="1">
      <c r="A25" s="60">
        <v>11</v>
      </c>
      <c r="B25" s="60">
        <v>750</v>
      </c>
      <c r="C25" s="60">
        <v>75023</v>
      </c>
      <c r="D25" s="60">
        <v>6060</v>
      </c>
      <c r="E25" s="76" t="s">
        <v>86</v>
      </c>
      <c r="F25" s="75">
        <f t="shared" si="0"/>
        <v>60000</v>
      </c>
      <c r="G25" s="75">
        <f>H25</f>
        <v>60000</v>
      </c>
      <c r="H25" s="75">
        <v>60000</v>
      </c>
      <c r="I25" s="77"/>
      <c r="J25" s="78"/>
      <c r="K25" s="77"/>
      <c r="L25" s="77"/>
    </row>
    <row r="26" spans="1:12" ht="21.75" customHeight="1">
      <c r="A26" s="79" t="s">
        <v>4</v>
      </c>
      <c r="B26" s="80"/>
      <c r="C26" s="80"/>
      <c r="D26" s="80"/>
      <c r="E26" s="81"/>
      <c r="F26" s="82">
        <f t="shared" si="0"/>
        <v>70000</v>
      </c>
      <c r="G26" s="82">
        <f>SUM(G24:G25)</f>
        <v>70000</v>
      </c>
      <c r="H26" s="82">
        <f>SUM(H24:H25)</f>
        <v>70000</v>
      </c>
      <c r="I26" s="77"/>
      <c r="J26" s="78"/>
      <c r="K26" s="77"/>
      <c r="L26" s="77"/>
    </row>
    <row r="27" spans="1:12" ht="28.5" customHeight="1">
      <c r="A27" s="60">
        <v>12</v>
      </c>
      <c r="B27" s="60">
        <v>754</v>
      </c>
      <c r="C27" s="60">
        <v>75412</v>
      </c>
      <c r="D27" s="60">
        <v>6060</v>
      </c>
      <c r="E27" s="76" t="s">
        <v>0</v>
      </c>
      <c r="F27" s="75">
        <f>G27</f>
        <v>93000</v>
      </c>
      <c r="G27" s="75">
        <f>H27</f>
        <v>93000</v>
      </c>
      <c r="H27" s="75">
        <v>93000</v>
      </c>
      <c r="I27" s="77"/>
      <c r="J27" s="78"/>
      <c r="K27" s="77"/>
      <c r="L27" s="77"/>
    </row>
    <row r="28" spans="1:12" ht="21.75" customHeight="1">
      <c r="A28" s="60">
        <v>13</v>
      </c>
      <c r="B28" s="60">
        <v>754</v>
      </c>
      <c r="C28" s="60">
        <v>75495</v>
      </c>
      <c r="D28" s="60">
        <v>6050</v>
      </c>
      <c r="E28" s="76" t="s">
        <v>1</v>
      </c>
      <c r="F28" s="75">
        <f>G28</f>
        <v>150000</v>
      </c>
      <c r="G28" s="75">
        <f>H28</f>
        <v>150000</v>
      </c>
      <c r="H28" s="75">
        <v>150000</v>
      </c>
      <c r="I28" s="77"/>
      <c r="J28" s="78"/>
      <c r="K28" s="77"/>
      <c r="L28" s="77"/>
    </row>
    <row r="29" spans="1:12" ht="24" customHeight="1">
      <c r="A29" s="79" t="s">
        <v>3</v>
      </c>
      <c r="B29" s="80"/>
      <c r="C29" s="80"/>
      <c r="D29" s="80"/>
      <c r="E29" s="81"/>
      <c r="F29" s="82">
        <f>SUM(F27:F28)</f>
        <v>243000</v>
      </c>
      <c r="G29" s="82">
        <f>SUM(G27:G28)</f>
        <v>243000</v>
      </c>
      <c r="H29" s="82">
        <f>SUM(H27:H28)</f>
        <v>243000</v>
      </c>
      <c r="I29" s="77"/>
      <c r="J29" s="78"/>
      <c r="K29" s="77"/>
      <c r="L29" s="77"/>
    </row>
    <row r="30" spans="1:12" ht="63" customHeight="1">
      <c r="A30" s="60">
        <v>14</v>
      </c>
      <c r="B30" s="60">
        <v>900</v>
      </c>
      <c r="C30" s="60">
        <v>90015</v>
      </c>
      <c r="D30" s="60">
        <v>6050</v>
      </c>
      <c r="E30" s="76" t="s">
        <v>80</v>
      </c>
      <c r="F30" s="75">
        <f t="shared" si="0"/>
        <v>40000</v>
      </c>
      <c r="G30" s="75">
        <f t="shared" si="0"/>
        <v>40000</v>
      </c>
      <c r="H30" s="75">
        <v>40000</v>
      </c>
      <c r="I30" s="77"/>
      <c r="J30" s="78"/>
      <c r="K30" s="77"/>
      <c r="L30" s="77"/>
    </row>
    <row r="31" spans="1:12" ht="87.75" customHeight="1">
      <c r="A31" s="60">
        <v>15</v>
      </c>
      <c r="B31" s="60">
        <v>900</v>
      </c>
      <c r="C31" s="60">
        <v>90015</v>
      </c>
      <c r="D31" s="60">
        <v>6050</v>
      </c>
      <c r="E31" s="70" t="s">
        <v>84</v>
      </c>
      <c r="F31" s="75">
        <f t="shared" si="0"/>
        <v>60000</v>
      </c>
      <c r="G31" s="75">
        <f t="shared" si="0"/>
        <v>60000</v>
      </c>
      <c r="H31" s="75">
        <v>60000</v>
      </c>
      <c r="I31" s="77"/>
      <c r="J31" s="78"/>
      <c r="K31" s="77"/>
      <c r="L31" s="75"/>
    </row>
    <row r="32" spans="1:12" s="74" customFormat="1" ht="16.5" customHeight="1">
      <c r="A32" s="35" t="s">
        <v>79</v>
      </c>
      <c r="B32" s="36"/>
      <c r="C32" s="36"/>
      <c r="D32" s="36"/>
      <c r="E32" s="37"/>
      <c r="F32" s="82">
        <f>F30+F31</f>
        <v>100000</v>
      </c>
      <c r="G32" s="82">
        <f>G30+G31</f>
        <v>100000</v>
      </c>
      <c r="H32" s="82">
        <f>H30+H31</f>
        <v>100000</v>
      </c>
      <c r="I32" s="82">
        <f>SUM(I16:I17)</f>
        <v>0</v>
      </c>
      <c r="J32" s="82">
        <f>SUM(J16:J17)</f>
        <v>0</v>
      </c>
      <c r="K32" s="82">
        <f>SUM(K16:K17)</f>
        <v>0</v>
      </c>
      <c r="L32" s="82"/>
    </row>
    <row r="33" spans="1:12" ht="18" customHeight="1">
      <c r="A33" s="85" t="s">
        <v>76</v>
      </c>
      <c r="B33" s="85"/>
      <c r="C33" s="85"/>
      <c r="D33" s="85"/>
      <c r="E33" s="85"/>
      <c r="F33" s="75">
        <f>G33</f>
        <v>2022725</v>
      </c>
      <c r="G33" s="86">
        <f>G13+G15+G23+G26+G29+G32</f>
        <v>2022725</v>
      </c>
      <c r="H33" s="75">
        <f>H13+H15+H23+H26+H29+H32</f>
        <v>1427725</v>
      </c>
      <c r="I33" s="75">
        <v>0</v>
      </c>
      <c r="J33" s="75">
        <v>595000</v>
      </c>
      <c r="K33" s="75">
        <v>0</v>
      </c>
      <c r="L33" s="87" t="s">
        <v>24</v>
      </c>
    </row>
    <row r="34" spans="1:12" ht="14.25" customHeight="1">
      <c r="A34" s="88" t="s">
        <v>144</v>
      </c>
      <c r="B34" s="88"/>
      <c r="C34" s="88"/>
      <c r="D34" s="88"/>
      <c r="E34" s="88"/>
      <c r="F34" s="89"/>
      <c r="G34" s="90"/>
      <c r="H34" s="89"/>
      <c r="I34" s="89"/>
      <c r="J34" s="89"/>
      <c r="K34" s="89"/>
      <c r="L34" s="91"/>
    </row>
    <row r="35" spans="9:12" ht="12.75">
      <c r="I35" s="92" t="s">
        <v>68</v>
      </c>
      <c r="J35" s="92"/>
      <c r="K35" s="92"/>
      <c r="L35" s="92"/>
    </row>
    <row r="36" spans="1:12" ht="22.5" customHeight="1">
      <c r="A36" s="93"/>
      <c r="B36" s="93"/>
      <c r="C36" s="93"/>
      <c r="D36" s="93"/>
      <c r="E36" s="93"/>
      <c r="I36" s="92" t="s">
        <v>73</v>
      </c>
      <c r="J36" s="92"/>
      <c r="K36" s="92"/>
      <c r="L36" s="92"/>
    </row>
  </sheetData>
  <mergeCells count="28">
    <mergeCell ref="H1:K1"/>
    <mergeCell ref="H2:K2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A29:E29"/>
    <mergeCell ref="A32:E32"/>
    <mergeCell ref="A33:E33"/>
    <mergeCell ref="A13:E13"/>
    <mergeCell ref="A15:E15"/>
    <mergeCell ref="A23:E23"/>
    <mergeCell ref="A26:E26"/>
    <mergeCell ref="I35:L35"/>
    <mergeCell ref="A36:E36"/>
    <mergeCell ref="I36:L36"/>
    <mergeCell ref="A34:E34"/>
  </mergeCells>
  <printOptions/>
  <pageMargins left="0.45" right="0.25" top="0.42" bottom="0.16" header="0.23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6">
      <selection activeCell="B2" sqref="B2"/>
    </sheetView>
  </sheetViews>
  <sheetFormatPr defaultColWidth="9.00390625" defaultRowHeight="12.75"/>
  <cols>
    <col min="1" max="1" width="6.125" style="0" customWidth="1"/>
    <col min="2" max="2" width="37.625" style="0" customWidth="1"/>
    <col min="3" max="3" width="16.25390625" style="0" customWidth="1"/>
    <col min="5" max="5" width="13.125" style="0" customWidth="1"/>
    <col min="6" max="6" width="13.75390625" style="0" customWidth="1"/>
    <col min="7" max="7" width="11.125" style="0" customWidth="1"/>
    <col min="8" max="8" width="12.25390625" style="0" customWidth="1"/>
    <col min="9" max="10" width="10.25390625" style="0" customWidth="1"/>
  </cols>
  <sheetData>
    <row r="1" spans="1:8" ht="25.5" customHeight="1">
      <c r="A1" s="41" t="s">
        <v>89</v>
      </c>
      <c r="B1" s="41"/>
      <c r="C1" s="41"/>
      <c r="D1" s="41"/>
      <c r="E1" s="41"/>
      <c r="F1" s="41"/>
      <c r="G1" s="41"/>
      <c r="H1" s="41"/>
    </row>
    <row r="2" ht="18" customHeight="1">
      <c r="J2" s="8" t="s">
        <v>16</v>
      </c>
    </row>
    <row r="3" spans="1:10" ht="12.75">
      <c r="A3" s="42" t="s">
        <v>17</v>
      </c>
      <c r="B3" s="42" t="s">
        <v>90</v>
      </c>
      <c r="C3" s="43" t="s">
        <v>91</v>
      </c>
      <c r="D3" s="45" t="s">
        <v>92</v>
      </c>
      <c r="E3" s="46"/>
      <c r="F3" s="46"/>
      <c r="G3" s="46"/>
      <c r="H3" s="47"/>
      <c r="I3" s="94"/>
      <c r="J3" s="94"/>
    </row>
    <row r="4" spans="1:10" ht="38.25" customHeight="1">
      <c r="A4" s="42"/>
      <c r="B4" s="42"/>
      <c r="C4" s="44"/>
      <c r="D4" s="9" t="s">
        <v>93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9">
        <v>2013</v>
      </c>
    </row>
    <row r="5" spans="1:10" ht="12.75">
      <c r="A5" s="10">
        <v>1</v>
      </c>
      <c r="B5" s="10">
        <v>2</v>
      </c>
      <c r="C5" s="10">
        <v>3</v>
      </c>
      <c r="D5" s="10"/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</row>
    <row r="6" spans="1:10" ht="30" customHeight="1">
      <c r="A6" s="11" t="s">
        <v>32</v>
      </c>
      <c r="B6" s="12" t="s">
        <v>94</v>
      </c>
      <c r="C6" s="95">
        <f aca="true" t="shared" si="0" ref="C6:J6">C7+C11+C16</f>
        <v>6480039.47</v>
      </c>
      <c r="D6" s="95"/>
      <c r="E6" s="95">
        <f t="shared" si="0"/>
        <v>10075039</v>
      </c>
      <c r="F6" s="95">
        <f t="shared" si="0"/>
        <v>9494089</v>
      </c>
      <c r="G6" s="95">
        <f t="shared" si="0"/>
        <v>8683727</v>
      </c>
      <c r="H6" s="95">
        <f t="shared" si="0"/>
        <v>7840000</v>
      </c>
      <c r="I6" s="95">
        <f t="shared" si="0"/>
        <v>7060000</v>
      </c>
      <c r="J6" s="95">
        <f t="shared" si="0"/>
        <v>6360000</v>
      </c>
    </row>
    <row r="7" spans="1:10" ht="27" customHeight="1">
      <c r="A7" s="13" t="s">
        <v>95</v>
      </c>
      <c r="B7" s="14" t="s">
        <v>96</v>
      </c>
      <c r="C7" s="95">
        <f>C8+C9+C10</f>
        <v>6480039.47</v>
      </c>
      <c r="D7" s="95"/>
      <c r="E7" s="95">
        <f aca="true" t="shared" si="1" ref="E7:J7">E8+E9+E10</f>
        <v>9480039</v>
      </c>
      <c r="F7" s="95">
        <f t="shared" si="1"/>
        <v>9494089</v>
      </c>
      <c r="G7" s="95">
        <f t="shared" si="1"/>
        <v>8683727</v>
      </c>
      <c r="H7" s="95">
        <f t="shared" si="1"/>
        <v>7840000</v>
      </c>
      <c r="I7" s="95">
        <f t="shared" si="1"/>
        <v>7060000</v>
      </c>
      <c r="J7" s="95">
        <f t="shared" si="1"/>
        <v>6360000</v>
      </c>
    </row>
    <row r="8" spans="1:10" ht="17.25" customHeight="1">
      <c r="A8" s="10" t="s">
        <v>97</v>
      </c>
      <c r="B8" s="15" t="s">
        <v>98</v>
      </c>
      <c r="C8" s="95">
        <v>128250</v>
      </c>
      <c r="D8" s="95">
        <v>0</v>
      </c>
      <c r="E8" s="95">
        <v>128250</v>
      </c>
      <c r="F8" s="95">
        <v>680500</v>
      </c>
      <c r="G8" s="95">
        <v>542750</v>
      </c>
      <c r="H8" s="95">
        <v>400000</v>
      </c>
      <c r="I8" s="95">
        <v>300000</v>
      </c>
      <c r="J8" s="95">
        <v>200000</v>
      </c>
    </row>
    <row r="9" spans="1:10" ht="15" customHeight="1">
      <c r="A9" s="10" t="s">
        <v>99</v>
      </c>
      <c r="B9" s="15" t="s">
        <v>100</v>
      </c>
      <c r="C9" s="95">
        <v>431789.47</v>
      </c>
      <c r="D9" s="95"/>
      <c r="E9" s="95">
        <v>431789</v>
      </c>
      <c r="F9" s="95">
        <v>93589</v>
      </c>
      <c r="G9" s="95">
        <v>20977</v>
      </c>
      <c r="H9" s="95">
        <v>0</v>
      </c>
      <c r="I9" s="95"/>
      <c r="J9" s="95"/>
    </row>
    <row r="10" spans="1:10" ht="15" customHeight="1">
      <c r="A10" s="10" t="s">
        <v>101</v>
      </c>
      <c r="B10" s="15" t="s">
        <v>102</v>
      </c>
      <c r="C10" s="95">
        <v>5920000</v>
      </c>
      <c r="D10" s="95"/>
      <c r="E10" s="95">
        <v>8920000</v>
      </c>
      <c r="F10" s="95">
        <v>8720000</v>
      </c>
      <c r="G10" s="95">
        <v>8120000</v>
      </c>
      <c r="H10" s="95">
        <v>7440000</v>
      </c>
      <c r="I10" s="95">
        <v>6760000</v>
      </c>
      <c r="J10" s="95">
        <v>6160000</v>
      </c>
    </row>
    <row r="11" spans="1:10" ht="28.5" customHeight="1">
      <c r="A11" s="13" t="s">
        <v>103</v>
      </c>
      <c r="B11" s="14" t="s">
        <v>104</v>
      </c>
      <c r="C11" s="16"/>
      <c r="D11" s="16"/>
      <c r="E11" s="95">
        <f>E12+E13+E15</f>
        <v>595000</v>
      </c>
      <c r="F11" s="95">
        <v>0</v>
      </c>
      <c r="G11" s="95">
        <f>G12+G13+G15</f>
        <v>0</v>
      </c>
      <c r="H11" s="95">
        <f>H12+H13+H15</f>
        <v>0</v>
      </c>
      <c r="I11" s="95">
        <f>I12+I13+I15</f>
        <v>0</v>
      </c>
      <c r="J11" s="95">
        <f>J12+J13+J15</f>
        <v>0</v>
      </c>
    </row>
    <row r="12" spans="1:10" ht="15.75" customHeight="1">
      <c r="A12" s="10" t="s">
        <v>105</v>
      </c>
      <c r="B12" s="15" t="s">
        <v>106</v>
      </c>
      <c r="C12" s="16"/>
      <c r="D12" s="16"/>
      <c r="E12" s="95">
        <v>595000</v>
      </c>
      <c r="F12" s="95">
        <v>0</v>
      </c>
      <c r="G12" s="95"/>
      <c r="H12" s="95"/>
      <c r="I12" s="95"/>
      <c r="J12" s="95"/>
    </row>
    <row r="13" spans="1:10" ht="16.5" customHeight="1">
      <c r="A13" s="10" t="s">
        <v>107</v>
      </c>
      <c r="B13" s="15" t="s">
        <v>108</v>
      </c>
      <c r="C13" s="16"/>
      <c r="D13" s="16"/>
      <c r="E13" s="16"/>
      <c r="F13" s="95">
        <v>0</v>
      </c>
      <c r="G13" s="95"/>
      <c r="H13" s="95"/>
      <c r="I13" s="95"/>
      <c r="J13" s="95"/>
    </row>
    <row r="14" spans="1:10" ht="15.75" customHeight="1">
      <c r="A14" s="10"/>
      <c r="B14" s="17" t="s">
        <v>109</v>
      </c>
      <c r="C14" s="16"/>
      <c r="D14" s="16"/>
      <c r="E14" s="16"/>
      <c r="F14" s="16"/>
      <c r="G14" s="95"/>
      <c r="H14" s="95"/>
      <c r="I14" s="95"/>
      <c r="J14" s="95"/>
    </row>
    <row r="15" spans="1:10" ht="18" customHeight="1">
      <c r="A15" s="10" t="s">
        <v>110</v>
      </c>
      <c r="B15" s="15" t="s">
        <v>111</v>
      </c>
      <c r="C15" s="16"/>
      <c r="D15" s="16"/>
      <c r="E15" s="95">
        <v>0</v>
      </c>
      <c r="F15" s="16"/>
      <c r="G15" s="95"/>
      <c r="H15" s="95"/>
      <c r="I15" s="95"/>
      <c r="J15" s="95"/>
    </row>
    <row r="16" spans="1:10" ht="27" customHeight="1">
      <c r="A16" s="13" t="s">
        <v>112</v>
      </c>
      <c r="B16" s="14" t="s">
        <v>113</v>
      </c>
      <c r="C16" s="96">
        <v>0</v>
      </c>
      <c r="D16" s="96"/>
      <c r="E16" s="14"/>
      <c r="F16" s="14"/>
      <c r="G16" s="14"/>
      <c r="H16" s="14"/>
      <c r="I16" s="14"/>
      <c r="J16" s="14"/>
    </row>
    <row r="17" spans="1:10" ht="16.5" customHeight="1">
      <c r="A17" s="10" t="s">
        <v>114</v>
      </c>
      <c r="B17" s="18" t="s">
        <v>115</v>
      </c>
      <c r="C17" s="95">
        <v>0</v>
      </c>
      <c r="D17" s="95"/>
      <c r="E17" s="18"/>
      <c r="F17" s="18"/>
      <c r="G17" s="18"/>
      <c r="H17" s="18"/>
      <c r="I17" s="18"/>
      <c r="J17" s="18"/>
    </row>
    <row r="18" spans="1:10" ht="19.5" customHeight="1">
      <c r="A18" s="10" t="s">
        <v>116</v>
      </c>
      <c r="B18" s="18" t="s">
        <v>117</v>
      </c>
      <c r="C18" s="18"/>
      <c r="D18" s="18"/>
      <c r="E18" s="18"/>
      <c r="F18" s="18"/>
      <c r="G18" s="18"/>
      <c r="H18" s="18"/>
      <c r="I18" s="18"/>
      <c r="J18" s="18"/>
    </row>
    <row r="19" spans="1:10" ht="24.75" customHeight="1">
      <c r="A19" s="11">
        <v>2</v>
      </c>
      <c r="B19" s="12" t="s">
        <v>118</v>
      </c>
      <c r="C19" s="19">
        <v>0</v>
      </c>
      <c r="D19" s="19"/>
      <c r="E19" s="95">
        <f>E20+E24+E25</f>
        <v>1045750</v>
      </c>
      <c r="F19" s="95">
        <f>F20+F25</f>
        <v>1259932</v>
      </c>
      <c r="G19" s="95">
        <f>G20+G25</f>
        <v>1252480</v>
      </c>
      <c r="H19" s="95">
        <f>H20+H25</f>
        <v>1148913</v>
      </c>
      <c r="I19" s="95">
        <f>I20+I25</f>
        <v>1032057</v>
      </c>
      <c r="J19" s="95">
        <f>J20+J25</f>
        <v>1098713</v>
      </c>
    </row>
    <row r="20" spans="1:10" ht="29.25" customHeight="1">
      <c r="A20" s="11" t="s">
        <v>119</v>
      </c>
      <c r="B20" s="12" t="s">
        <v>120</v>
      </c>
      <c r="C20" s="95">
        <v>0</v>
      </c>
      <c r="D20" s="95"/>
      <c r="E20" s="95">
        <f aca="true" t="shared" si="2" ref="E20:J20">E21+E22</f>
        <v>580950</v>
      </c>
      <c r="F20" s="95">
        <f t="shared" si="2"/>
        <v>810362</v>
      </c>
      <c r="G20" s="95">
        <f t="shared" si="2"/>
        <v>843727</v>
      </c>
      <c r="H20" s="95">
        <f t="shared" si="2"/>
        <v>780000</v>
      </c>
      <c r="I20" s="95">
        <f t="shared" si="2"/>
        <v>700000</v>
      </c>
      <c r="J20" s="95">
        <f t="shared" si="2"/>
        <v>800000</v>
      </c>
    </row>
    <row r="21" spans="1:10" ht="18.75" customHeight="1">
      <c r="A21" s="10" t="s">
        <v>121</v>
      </c>
      <c r="B21" s="15" t="s">
        <v>122</v>
      </c>
      <c r="C21" s="95">
        <v>0</v>
      </c>
      <c r="D21" s="95"/>
      <c r="E21" s="95">
        <v>380950</v>
      </c>
      <c r="F21" s="95">
        <v>210362</v>
      </c>
      <c r="G21" s="95">
        <v>163727</v>
      </c>
      <c r="H21" s="95">
        <v>100000</v>
      </c>
      <c r="I21" s="95">
        <v>100000</v>
      </c>
      <c r="J21" s="95">
        <v>100000</v>
      </c>
    </row>
    <row r="22" spans="1:10" ht="21.75" customHeight="1">
      <c r="A22" s="10" t="s">
        <v>123</v>
      </c>
      <c r="B22" s="15" t="s">
        <v>124</v>
      </c>
      <c r="C22" s="95">
        <v>0</v>
      </c>
      <c r="D22" s="95"/>
      <c r="E22" s="95">
        <v>200000</v>
      </c>
      <c r="F22" s="95">
        <v>600000</v>
      </c>
      <c r="G22" s="95">
        <v>680000</v>
      </c>
      <c r="H22" s="95">
        <v>680000</v>
      </c>
      <c r="I22" s="95">
        <v>600000</v>
      </c>
      <c r="J22" s="95">
        <v>700000</v>
      </c>
    </row>
    <row r="23" spans="1:10" ht="16.5" customHeight="1">
      <c r="A23" s="10" t="s">
        <v>125</v>
      </c>
      <c r="B23" s="15" t="s">
        <v>126</v>
      </c>
      <c r="C23" s="16"/>
      <c r="D23" s="16"/>
      <c r="E23" s="16"/>
      <c r="F23" s="16"/>
      <c r="G23" s="16"/>
      <c r="H23" s="16"/>
      <c r="I23" s="16"/>
      <c r="J23" s="16"/>
    </row>
    <row r="24" spans="1:10" ht="26.25" customHeight="1">
      <c r="A24" s="13" t="s">
        <v>127</v>
      </c>
      <c r="B24" s="14" t="s">
        <v>128</v>
      </c>
      <c r="C24" s="97">
        <v>0</v>
      </c>
      <c r="D24" s="95"/>
      <c r="E24" s="95">
        <v>0</v>
      </c>
      <c r="F24" s="16"/>
      <c r="G24" s="16"/>
      <c r="H24" s="16"/>
      <c r="I24" s="16"/>
      <c r="J24" s="16"/>
    </row>
    <row r="25" spans="1:10" ht="18.75" customHeight="1">
      <c r="A25" s="13" t="s">
        <v>129</v>
      </c>
      <c r="B25" s="14" t="s">
        <v>130</v>
      </c>
      <c r="C25" s="98" t="s">
        <v>131</v>
      </c>
      <c r="D25" s="96"/>
      <c r="E25" s="96">
        <v>464800</v>
      </c>
      <c r="F25" s="96">
        <v>449570</v>
      </c>
      <c r="G25" s="96">
        <v>408753</v>
      </c>
      <c r="H25" s="96">
        <v>368913</v>
      </c>
      <c r="I25" s="96">
        <v>332057</v>
      </c>
      <c r="J25" s="96">
        <v>298713</v>
      </c>
    </row>
    <row r="26" spans="1:10" ht="21.75" customHeight="1">
      <c r="A26" s="11" t="s">
        <v>37</v>
      </c>
      <c r="B26" s="12" t="s">
        <v>132</v>
      </c>
      <c r="C26" s="97" t="s">
        <v>131</v>
      </c>
      <c r="D26" s="95"/>
      <c r="E26" s="95">
        <v>21116168</v>
      </c>
      <c r="F26" s="95">
        <v>20960962</v>
      </c>
      <c r="G26" s="95">
        <v>21068560</v>
      </c>
      <c r="H26" s="95">
        <v>21105542</v>
      </c>
      <c r="I26" s="95">
        <v>20900600</v>
      </c>
      <c r="J26" s="95">
        <v>20806300</v>
      </c>
    </row>
    <row r="27" spans="1:10" ht="20.25" customHeight="1">
      <c r="A27" s="11" t="s">
        <v>39</v>
      </c>
      <c r="B27" s="12" t="s">
        <v>133</v>
      </c>
      <c r="C27" s="97" t="s">
        <v>131</v>
      </c>
      <c r="D27" s="95"/>
      <c r="E27" s="95">
        <v>26705641</v>
      </c>
      <c r="F27" s="95">
        <v>20150600</v>
      </c>
      <c r="G27" s="95">
        <v>20224833</v>
      </c>
      <c r="H27" s="95">
        <v>20325542</v>
      </c>
      <c r="I27" s="95">
        <v>20200600</v>
      </c>
      <c r="J27" s="95">
        <v>20006300</v>
      </c>
    </row>
    <row r="28" spans="1:10" ht="24.75" customHeight="1">
      <c r="A28" s="11" t="s">
        <v>42</v>
      </c>
      <c r="B28" s="12" t="s">
        <v>134</v>
      </c>
      <c r="C28" s="20" t="s">
        <v>131</v>
      </c>
      <c r="D28" s="19"/>
      <c r="E28" s="19">
        <f aca="true" t="shared" si="3" ref="E28:J28">E26-E27</f>
        <v>-5589473</v>
      </c>
      <c r="F28" s="19">
        <f t="shared" si="3"/>
        <v>810362</v>
      </c>
      <c r="G28" s="19">
        <f t="shared" si="3"/>
        <v>843727</v>
      </c>
      <c r="H28" s="19">
        <f t="shared" si="3"/>
        <v>780000</v>
      </c>
      <c r="I28" s="19">
        <f t="shared" si="3"/>
        <v>700000</v>
      </c>
      <c r="J28" s="19">
        <f t="shared" si="3"/>
        <v>800000</v>
      </c>
    </row>
    <row r="29" spans="1:10" ht="18" customHeight="1">
      <c r="A29" s="11" t="s">
        <v>45</v>
      </c>
      <c r="B29" s="12" t="s">
        <v>135</v>
      </c>
      <c r="C29" s="21" t="s">
        <v>131</v>
      </c>
      <c r="D29" s="21"/>
      <c r="E29" s="21"/>
      <c r="F29" s="21"/>
      <c r="G29" s="21"/>
      <c r="H29" s="21"/>
      <c r="I29" s="21"/>
      <c r="J29" s="21"/>
    </row>
    <row r="30" spans="1:10" ht="18.75" customHeight="1">
      <c r="A30" s="13" t="s">
        <v>136</v>
      </c>
      <c r="B30" s="22" t="s">
        <v>137</v>
      </c>
      <c r="C30" s="23" t="s">
        <v>131</v>
      </c>
      <c r="D30" s="24"/>
      <c r="E30" s="24">
        <v>47.72</v>
      </c>
      <c r="F30" s="25">
        <v>45.3</v>
      </c>
      <c r="G30" s="24">
        <v>32.58</v>
      </c>
      <c r="H30" s="24">
        <v>37.15</v>
      </c>
      <c r="I30" s="24">
        <v>33.78</v>
      </c>
      <c r="J30" s="24">
        <v>30.57</v>
      </c>
    </row>
    <row r="31" spans="1:10" ht="39.75" customHeight="1">
      <c r="A31" s="13" t="s">
        <v>138</v>
      </c>
      <c r="B31" s="22" t="s">
        <v>139</v>
      </c>
      <c r="C31" s="23" t="s">
        <v>131</v>
      </c>
      <c r="D31" s="24"/>
      <c r="E31" s="24">
        <v>47.72</v>
      </c>
      <c r="F31" s="25">
        <v>45.3</v>
      </c>
      <c r="G31" s="24">
        <v>32.58</v>
      </c>
      <c r="H31" s="24">
        <v>38.15</v>
      </c>
      <c r="I31" s="24">
        <v>33.78</v>
      </c>
      <c r="J31" s="24">
        <v>30.57</v>
      </c>
    </row>
    <row r="32" spans="1:10" ht="24" customHeight="1">
      <c r="A32" s="13" t="s">
        <v>140</v>
      </c>
      <c r="B32" s="22" t="s">
        <v>141</v>
      </c>
      <c r="C32" s="16" t="s">
        <v>131</v>
      </c>
      <c r="D32" s="24"/>
      <c r="E32" s="25">
        <v>4.96</v>
      </c>
      <c r="F32" s="25">
        <v>6.01</v>
      </c>
      <c r="G32" s="25">
        <v>5.95</v>
      </c>
      <c r="H32" s="25">
        <v>5.45</v>
      </c>
      <c r="I32" s="25">
        <v>4.94</v>
      </c>
      <c r="J32" s="25">
        <v>5.28</v>
      </c>
    </row>
    <row r="33" spans="1:10" ht="23.25" customHeight="1">
      <c r="A33" s="13" t="s">
        <v>142</v>
      </c>
      <c r="B33" s="22" t="s">
        <v>143</v>
      </c>
      <c r="C33" s="16" t="s">
        <v>131</v>
      </c>
      <c r="D33" s="24"/>
      <c r="E33" s="25">
        <v>4.96</v>
      </c>
      <c r="F33" s="25">
        <v>6.01</v>
      </c>
      <c r="G33" s="24">
        <v>5.95</v>
      </c>
      <c r="H33" s="24">
        <v>5.45</v>
      </c>
      <c r="I33" s="24">
        <v>4.94</v>
      </c>
      <c r="J33" s="24">
        <v>5.28</v>
      </c>
    </row>
    <row r="34" spans="1:10" ht="12.75">
      <c r="A34" s="52"/>
      <c r="B34" s="52"/>
      <c r="C34" s="52"/>
      <c r="D34" s="52"/>
      <c r="E34" s="26"/>
      <c r="F34" s="52"/>
      <c r="G34" s="52"/>
      <c r="H34" s="52"/>
      <c r="I34" s="52"/>
      <c r="J34" s="52"/>
    </row>
    <row r="35" spans="1:10" ht="12.75">
      <c r="A35" s="52"/>
      <c r="B35" s="52"/>
      <c r="C35" s="52"/>
      <c r="D35" s="52"/>
      <c r="E35" s="52"/>
      <c r="F35" s="52"/>
      <c r="G35" s="52"/>
      <c r="H35" s="92" t="s">
        <v>68</v>
      </c>
      <c r="I35" s="92"/>
      <c r="J35" s="92"/>
    </row>
    <row r="36" spans="1:10" ht="20.25" customHeight="1">
      <c r="A36" s="52"/>
      <c r="B36" s="52"/>
      <c r="C36" s="52"/>
      <c r="D36" s="52"/>
      <c r="E36" s="52"/>
      <c r="F36" s="52"/>
      <c r="G36" s="52"/>
      <c r="H36" s="92" t="s">
        <v>73</v>
      </c>
      <c r="I36" s="92"/>
      <c r="J36" s="92"/>
    </row>
  </sheetData>
  <mergeCells count="7">
    <mergeCell ref="H35:J35"/>
    <mergeCell ref="H36:J36"/>
    <mergeCell ref="A1:H1"/>
    <mergeCell ref="A3:A4"/>
    <mergeCell ref="B3:B4"/>
    <mergeCell ref="C3:C4"/>
    <mergeCell ref="D3:H3"/>
  </mergeCells>
  <printOptions/>
  <pageMargins left="0.42" right="0.17" top="0.44" bottom="0.34" header="0.24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2008-04-29T08:27:54Z</cp:lastPrinted>
  <dcterms:created xsi:type="dcterms:W3CDTF">2001-03-21T13:01:08Z</dcterms:created>
  <dcterms:modified xsi:type="dcterms:W3CDTF">2008-04-29T08:28:36Z</dcterms:modified>
  <cp:category/>
  <cp:version/>
  <cp:contentType/>
  <cp:contentStatus/>
</cp:coreProperties>
</file>