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zał nr 1 do Nr  115" sheetId="1" r:id="rId1"/>
    <sheet name="zał nr 2 do 115" sheetId="2" r:id="rId2"/>
    <sheet name="zał nr 3 do 115" sheetId="3" r:id="rId3"/>
    <sheet name="zał nr 3a do 115" sheetId="4" r:id="rId4"/>
  </sheets>
  <definedNames>
    <definedName name="_xlnm.Print_Area" localSheetId="1">'zał nr 2 do 115'!$A$1:$F$16</definedName>
  </definedNames>
  <calcPr fullCalcOnLoad="1"/>
</workbook>
</file>

<file path=xl/sharedStrings.xml><?xml version="1.0" encoding="utf-8"?>
<sst xmlns="http://schemas.openxmlformats.org/spreadsheetml/2006/main" count="161" uniqueCount="125">
  <si>
    <t>Dział</t>
  </si>
  <si>
    <t>Rozdział</t>
  </si>
  <si>
    <t>010</t>
  </si>
  <si>
    <t>01010</t>
  </si>
  <si>
    <t>Ogółem</t>
  </si>
  <si>
    <t>Przewodniczący Rady Gminy</t>
  </si>
  <si>
    <t>Mirosław Byczak</t>
  </si>
  <si>
    <t>N a z w a</t>
  </si>
  <si>
    <t>Planowane wydatki</t>
  </si>
  <si>
    <t>Dochody</t>
  </si>
  <si>
    <t>§</t>
  </si>
  <si>
    <t>Kwota</t>
  </si>
  <si>
    <t>Razem</t>
  </si>
  <si>
    <t xml:space="preserve">Wydatki  </t>
  </si>
  <si>
    <t xml:space="preserve">Kwota </t>
  </si>
  <si>
    <t>Uzasadnienie:</t>
  </si>
  <si>
    <t xml:space="preserve">    wydatki realizowane przez Urząd Gminy : </t>
  </si>
  <si>
    <t xml:space="preserve">                                                    Przewodniczący Rady Gminy</t>
  </si>
  <si>
    <t xml:space="preserve">                                           Mirosław Byczak</t>
  </si>
  <si>
    <t>Zestawienie zmian w planie dochodów  i wydatków   budżetu Gminy Jaktorów</t>
  </si>
  <si>
    <t>Oświata i wychowanie</t>
  </si>
  <si>
    <t>Szkoły podstawowe</t>
  </si>
  <si>
    <t>Łączne koszty finansowe</t>
  </si>
  <si>
    <t>z tego źródła finansowania</t>
  </si>
  <si>
    <t>kredyty
i pożyczki</t>
  </si>
  <si>
    <t>Lp.</t>
  </si>
  <si>
    <t>Nazwa zadania inwestycyjnego</t>
  </si>
  <si>
    <t>x</t>
  </si>
  <si>
    <t>Razem dział 600 - Transport i łączność</t>
  </si>
  <si>
    <t>Razem dział 010 - Rolnictwo i łowiectwo</t>
  </si>
  <si>
    <t>Razem dział 801 - Oświata i wychowanie</t>
  </si>
  <si>
    <t>Wydatki na inwestycje jednostek budżetowych</t>
  </si>
  <si>
    <t xml:space="preserve">                              Rady Gminy Jaktorów</t>
  </si>
  <si>
    <t>Zestawienie zmian w planie  wydatków budżetowych  na rok 2007</t>
  </si>
  <si>
    <t xml:space="preserve">Wydatki </t>
  </si>
  <si>
    <t>Nazwa</t>
  </si>
  <si>
    <t>Zmniejszenie</t>
  </si>
  <si>
    <t>Zwiększenie</t>
  </si>
  <si>
    <t xml:space="preserve">Razem </t>
  </si>
  <si>
    <t xml:space="preserve">                                                  Przewodniczący Rady Gminy</t>
  </si>
  <si>
    <t xml:space="preserve">                                                Mirosław Byczak</t>
  </si>
  <si>
    <t>Zadania inwestycyjne w 2008 r.</t>
  </si>
  <si>
    <t>w złotych</t>
  </si>
  <si>
    <t>Rozdz</t>
  </si>
  <si>
    <t xml:space="preserve">Jednostka organiz. realizująca program lub koordynują-ca  jego wykonanie </t>
  </si>
  <si>
    <t>rok budżetowy 2008 (8+9+10+11)</t>
  </si>
  <si>
    <t>dochody własne jst</t>
  </si>
  <si>
    <t>środki pochodzą
cez innych  źródeł*</t>
  </si>
  <si>
    <t>środki wymienionew art. 5 ust. 1 pkt 2 i 3 u.f.p.</t>
  </si>
  <si>
    <t>Urząd 
Gminy</t>
  </si>
  <si>
    <t>400</t>
  </si>
  <si>
    <t>40002</t>
  </si>
  <si>
    <t>Zakup pompy oraz sprężarki do Stacji Uzdatniania Wody w Kozerach</t>
  </si>
  <si>
    <t>Razem dział 400 - Wytwarzanie i zaopatrywanie w energię elektryczną, gaz i wodę</t>
  </si>
  <si>
    <t>Dokończenie wykonania chodników w ul. Warszawskiej, na odcinku od ul. Ogrodowej do ul.  Chełmońskiego w Jaktorowie oraz zatoki autobusowej w Międzyborowie - stosownie do zawartych w dniu 30.05.2006 r. umów z Województwem Mazowieckim-Mazowieckim Zarządem Dróg Wojewódzkich z siedzibą w Warszawie</t>
  </si>
  <si>
    <t xml:space="preserve">Opracowanie dokumentacji projektowo kosztorysowej ciągu  pieszego w Starych Budach na odc. od wiaduktu CMK do ul. Potockiego w Jaktorowie Kolonii - zgodnie z umową zawartą z Województwem Mazowieckim </t>
  </si>
  <si>
    <t>Sporządzenie map do budowy ulic: Ks. Baranowskiego w Budach Grzybek do drogi Nr 150305 w B.Michałowskich, Armii Ludowej w Międzyborowie,  Jaworowej w Henryszewie,  3 Maja i Walecznych w Grądach</t>
  </si>
  <si>
    <t>Modernizacja drogi gminnej we wsi Budy Stare</t>
  </si>
  <si>
    <t>Opracowanie studium wykonalności ul. Parkowej, Kopernika</t>
  </si>
  <si>
    <t>Regulacja stanu prawnego drogi w Henryszewie</t>
  </si>
  <si>
    <t xml:space="preserve">Opracowanie dokumentacji technicznej na przebudowę dróg gminnych: ul. Parkowa w Chylicach Kolonii, ul. Kopernika  i Kościuszki w Międzyborowie    </t>
  </si>
  <si>
    <t>Zakup zestawu komputerowego i drukarki</t>
  </si>
  <si>
    <t>Zakup sceny aluminiowej z zadaszeniem</t>
  </si>
  <si>
    <t>Razem dział 750 - Administracja publiczna</t>
  </si>
  <si>
    <t>Zakup samochodu pożarniczego dla OSP w Jaktorowie</t>
  </si>
  <si>
    <t>Wykonanie monitoringu Gminy</t>
  </si>
  <si>
    <t>Razem dział 754 - Bezpieczeństwo publiczne i ochrona przeciwpożarowa</t>
  </si>
  <si>
    <t>Modernizacja budynku Szkoły Podstawowej w Jaktorowie (przebudowa wejścia głównego)</t>
  </si>
  <si>
    <t xml:space="preserve">Opracowanie dokumentacji technicznej oświetlenia ulic: Kleeberga  w Kol. Jaktorów,Wyspiańskiego w Chylicach,  Łąkowej, Rycerskiej, Jagiełły i Kolejowej w Sadych Budach </t>
  </si>
  <si>
    <t xml:space="preserve">Opracowanie dokumentacji technicznej oświetlenia ulic: 
a/  ul. Żyrardowskiej w Starych Budach (od ul. Chopina do  wiaduktu CMK), 
b/  ul. Traugutta w Jaktorowie, 
c/  ul.Jagiellońskiej w Międzyborowie, 
d/  ul. Topolowej w Międzyborowie   
</t>
  </si>
  <si>
    <t>razem dział 900 - Gospodarka komunalna i ochrona środowiska</t>
  </si>
  <si>
    <t xml:space="preserve">na rok 2008 </t>
  </si>
  <si>
    <t>Urzędy wojewódzkie</t>
  </si>
  <si>
    <t>Administracja publiczna</t>
  </si>
  <si>
    <t>2360</t>
  </si>
  <si>
    <t>Zakup usług remontowych</t>
  </si>
  <si>
    <t>Urzędy gmin</t>
  </si>
  <si>
    <t xml:space="preserve">Wynagrodzenia bezosobowe </t>
  </si>
  <si>
    <t>Dochody jednostek samorzadu terytorialnego związane z realizacją zadań z zakresu administracji rządowej oraz innych zadań zleconych ustawami</t>
  </si>
  <si>
    <t>0490</t>
  </si>
  <si>
    <t>Wpływy z innych opłat stanowiących dochody jst na podstawie ustaw</t>
  </si>
  <si>
    <t>Wpływy z innych lokalnych opłat pobieranych przez jst na podstawie odrębnych ustaw</t>
  </si>
  <si>
    <t>Dochody od osób prawnych, od osób fizycznych i od innych jednostek nie posiadających osobowości prawnej oraz wydatki związane z ich poborem</t>
  </si>
  <si>
    <t>0340</t>
  </si>
  <si>
    <t>Wpływy z podatku rolnego, podatku leśnego, podatku od czynności cywilnoprawnych ,  podatków i opłat lokalnych od osób prawnych i innych jednostek organizacyjnych</t>
  </si>
  <si>
    <t>Podatek od środków transportowych</t>
  </si>
  <si>
    <t>Transport i łączność</t>
  </si>
  <si>
    <t>Drogi publiczne gminne</t>
  </si>
  <si>
    <t xml:space="preserve">W dziale 801 - Oświata i wychowanie  zmienia się planowane zadanie inwestycyjne "Modernizacja budynku Szkoły Podstawowej w Jaktorowie" na wydatek bieżący  z uwagi na zmianę zakresu prac przewidzianych do wykonania. </t>
  </si>
  <si>
    <t xml:space="preserve">Opracowanie dokumentacji technicznej i budowa sieci wodociągowej z przyłączami w m. Budy Zosine , Budy Stare, Budy Grzybek, w Jaktorowie i Sadych Budach </t>
  </si>
  <si>
    <t>Wydatki inwestycyjne jednostek  budżetowych</t>
  </si>
  <si>
    <t>Limity wydatków na wieloletnie programy inwestycyjne w latach 2008 - 2011</t>
  </si>
  <si>
    <t>Lp</t>
  </si>
  <si>
    <t>Nazwa zadania inwestycyjnego
i okres realizacji
(w latach)</t>
  </si>
  <si>
    <t>Jednostka organizacyjna realizująca program lub koordynująca wykonanie programu</t>
  </si>
  <si>
    <t>rok budżetowy 
2008 (8+9+10+11)</t>
  </si>
  <si>
    <t>2009 r.</t>
  </si>
  <si>
    <t>2010 r.</t>
  </si>
  <si>
    <t>2011r</t>
  </si>
  <si>
    <t>środki pochodzące
 z innych  źródeł*</t>
  </si>
  <si>
    <t>środki wymienione
w art. 5 ust. 1 pkt 2 i 3 u.f.p.</t>
  </si>
  <si>
    <t>Budowa sieci kanalizacyjnej w gminie (przebudowa sieci elektrycznej i telekomunikacyjnej)</t>
  </si>
  <si>
    <t>Urząd
 Gminy</t>
  </si>
  <si>
    <t>Opracowanie dokumentacji technicznej i budowa sieci wodociągowej  w Budach Zosinych, Budach Grzybek, Kol. Jaktorów, Starych Budach, Grądach i Henryszewie - etap IV</t>
  </si>
  <si>
    <t>A   425 000
       75 000</t>
  </si>
  <si>
    <t>A  340 000
     60 000</t>
  </si>
  <si>
    <t>A   850 000
     150 000</t>
  </si>
  <si>
    <t xml:space="preserve">Wykonanie  ciągu pieszo-jezdnego wraz z przejściem przez rzekę Tuczną w Jaktorowie  oraz chodnika w Sadych Budach od ul. Ogrodowej do ul. Długiej 
</t>
  </si>
  <si>
    <t>razem dział 600 - Transport i łączność</t>
  </si>
  <si>
    <t xml:space="preserve">Budowa oświetlenia ulicznego: 
a/  ul. Chełmońskiego  w Chylicach, Budy-Grzybek,  
b/  ul. Niepodległości w Międzyborowie, 
c/  ul. Golczyka w Międzyborowie, 
d/  ul.Wieniawskiego w Międzyborowie   </t>
  </si>
  <si>
    <t>A. Dotacje i środki z budżetu państwa ( od wojewody, środki strukturalne, UKFiS,)</t>
  </si>
  <si>
    <t>Drogi publiczne wojewódzkie</t>
  </si>
  <si>
    <t>Gospodarka mieszkaniowa</t>
  </si>
  <si>
    <t>Gospodarka gruntami i nieruchomościami</t>
  </si>
  <si>
    <t>Zakup materiałów i wyposażenia</t>
  </si>
  <si>
    <t>Drogi publiczne powiatowe</t>
  </si>
  <si>
    <t xml:space="preserve">Dotacja celowa na pomoc finansową udzielaną między jst na dofinansowanie własnych zadań inwestycyjnych i zakupów inwestycyjnych </t>
  </si>
  <si>
    <t>Zwiększa się dochody budżetowe o kwotę 18.500,-zł, z tego   dochody za realizację zadań zleconych (opłaty za wydanie dowodów osobistych)   o 2.213,-zł oraz uzyskane dochody z tytułu opłaty planistycznej w  kwocie  16.287,-zł z przeznaczeniem na sfinansowanie wydatków bezosobowych w Urzędzie Gminy Jaktorów. 
              Ponadplanowe dochody z podatku od środków transportowych w kwocie 144.000,-z  przeznacza się na realizację zadania p.n." Wykonanie chodnika w drodze Nr 719 od ul. Ogrodowej do ul. Długiej w Sadych Budach" - zgodnie z umową zawartą z Województwem Mazowieckim (zał.Nr 3 poz3) - 100.000,-zł,  wykonanie map do budowy ulicy Ks. Baranowskiego w Budach Grzybek, ul.Armii Ludowej w Międzyborowie, Jaworowej w Henryszewie, ul. 3 Maja i Walecznych w Grądach (zał 3a poz.5) - 21.000,-zł , na realizację porozumienia zawartego ze Starostwem Powiatu Grodziskiego w sprawie "Przebudowy drogi 4701 Oryszew-Henryszew-Międzyborów" - 20.000,-zł oraz urządzenie placu zabaw na terenie byłego przedszkola  na ul. Ogrodowej (zakup ławek, huśtawek itp) - 3.000,-zł .</t>
  </si>
  <si>
    <t xml:space="preserve">                                                           Zał.Nr 1 do uchwały Nr XVII/115/2008</t>
  </si>
  <si>
    <t>Rady Gminy Jaktorów z dnia 28 kwietnia 2008r</t>
  </si>
  <si>
    <t xml:space="preserve">                              Zał Nr 2 do uchwały Nr XVII/115/2008</t>
  </si>
  <si>
    <t xml:space="preserve">                                     z dnia 28 kwietnia 2008r</t>
  </si>
  <si>
    <t>Zał. Nr 3 do uchwały Nr XVII/115/2008r</t>
  </si>
  <si>
    <t>Zał Nr 3a  do uchwały Nr XVII/115/2008</t>
  </si>
  <si>
    <t>Rady Gminy Jaktorów z dnia  28 kwietnia 2008r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</si>
</sst>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1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sz val="11"/>
      <name val="Arial"/>
      <family val="0"/>
    </font>
    <font>
      <b/>
      <sz val="11"/>
      <name val="Arial"/>
      <family val="2"/>
    </font>
    <font>
      <i/>
      <sz val="11"/>
      <name val="Arial"/>
      <family val="0"/>
    </font>
    <font>
      <i/>
      <sz val="10"/>
      <name val="Arial CE"/>
      <family val="0"/>
    </font>
    <font>
      <b/>
      <i/>
      <sz val="11"/>
      <name val="Arial CE"/>
      <family val="2"/>
    </font>
    <font>
      <b/>
      <i/>
      <sz val="11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" fontId="8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3" fontId="6" fillId="0" borderId="1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3" fontId="12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6">
      <selection activeCell="C2" sqref="C2:E2"/>
    </sheetView>
  </sheetViews>
  <sheetFormatPr defaultColWidth="9.00390625" defaultRowHeight="12.75"/>
  <cols>
    <col min="1" max="1" width="5.375" style="13" customWidth="1"/>
    <col min="2" max="2" width="9.75390625" style="13" customWidth="1"/>
    <col min="3" max="3" width="6.125" style="13" customWidth="1"/>
    <col min="4" max="4" width="60.00390625" style="13" customWidth="1"/>
    <col min="5" max="5" width="13.875" style="13" customWidth="1"/>
    <col min="6" max="16384" width="9.125" style="13" customWidth="1"/>
  </cols>
  <sheetData>
    <row r="1" spans="4:5" ht="20.25" customHeight="1">
      <c r="D1" s="65" t="s">
        <v>118</v>
      </c>
      <c r="E1" s="65"/>
    </row>
    <row r="2" spans="3:5" ht="16.5" customHeight="1">
      <c r="C2" s="66" t="s">
        <v>119</v>
      </c>
      <c r="D2" s="66"/>
      <c r="E2" s="66"/>
    </row>
    <row r="3" spans="3:5" ht="13.5" customHeight="1">
      <c r="C3" s="14"/>
      <c r="D3" s="14"/>
      <c r="E3" s="14"/>
    </row>
    <row r="4" spans="1:5" s="15" customFormat="1" ht="18" customHeight="1">
      <c r="A4" s="65" t="s">
        <v>19</v>
      </c>
      <c r="B4" s="65"/>
      <c r="C4" s="65"/>
      <c r="D4" s="65"/>
      <c r="E4" s="65"/>
    </row>
    <row r="5" spans="1:5" s="15" customFormat="1" ht="24.75" customHeight="1">
      <c r="A5" s="67" t="s">
        <v>71</v>
      </c>
      <c r="B5" s="67"/>
      <c r="C5" s="67"/>
      <c r="D5" s="67"/>
      <c r="E5" s="67"/>
    </row>
    <row r="6" spans="1:4" ht="20.25" customHeight="1">
      <c r="A6" s="69" t="s">
        <v>9</v>
      </c>
      <c r="B6" s="69"/>
      <c r="C6" s="69"/>
      <c r="D6" s="16"/>
    </row>
    <row r="7" spans="1:5" s="14" customFormat="1" ht="20.25" customHeight="1">
      <c r="A7" s="17" t="s">
        <v>0</v>
      </c>
      <c r="B7" s="17" t="s">
        <v>1</v>
      </c>
      <c r="C7" s="17" t="s">
        <v>10</v>
      </c>
      <c r="D7" s="17" t="s">
        <v>7</v>
      </c>
      <c r="E7" s="17" t="s">
        <v>11</v>
      </c>
    </row>
    <row r="8" spans="1:5" s="15" customFormat="1" ht="14.25">
      <c r="A8" s="17">
        <v>1</v>
      </c>
      <c r="B8" s="17">
        <v>2</v>
      </c>
      <c r="C8" s="17">
        <v>3</v>
      </c>
      <c r="D8" s="17">
        <v>4</v>
      </c>
      <c r="E8" s="18">
        <v>5</v>
      </c>
    </row>
    <row r="9" spans="1:5" s="34" customFormat="1" ht="19.5" customHeight="1">
      <c r="A9" s="43">
        <v>750</v>
      </c>
      <c r="B9" s="28"/>
      <c r="C9" s="33"/>
      <c r="D9" s="35" t="s">
        <v>73</v>
      </c>
      <c r="E9" s="36">
        <f>E10</f>
        <v>2213</v>
      </c>
    </row>
    <row r="10" spans="1:5" s="42" customFormat="1" ht="18.75" customHeight="1">
      <c r="A10" s="39"/>
      <c r="B10" s="10">
        <v>75011</v>
      </c>
      <c r="C10" s="40"/>
      <c r="D10" s="19" t="s">
        <v>72</v>
      </c>
      <c r="E10" s="41">
        <f>E11</f>
        <v>2213</v>
      </c>
    </row>
    <row r="11" spans="1:5" s="42" customFormat="1" ht="43.5" customHeight="1">
      <c r="A11" s="39"/>
      <c r="B11" s="39"/>
      <c r="C11" s="54" t="s">
        <v>74</v>
      </c>
      <c r="D11" s="3" t="s">
        <v>78</v>
      </c>
      <c r="E11" s="41">
        <v>2213</v>
      </c>
    </row>
    <row r="12" spans="1:5" s="34" customFormat="1" ht="43.5" customHeight="1">
      <c r="A12" s="43">
        <v>756</v>
      </c>
      <c r="B12" s="28"/>
      <c r="C12" s="55"/>
      <c r="D12" s="56" t="s">
        <v>82</v>
      </c>
      <c r="E12" s="36">
        <f>E13+E15</f>
        <v>160287</v>
      </c>
    </row>
    <row r="13" spans="1:5" s="34" customFormat="1" ht="42" customHeight="1">
      <c r="A13" s="28"/>
      <c r="B13" s="53">
        <v>75615</v>
      </c>
      <c r="C13" s="55"/>
      <c r="D13" s="19" t="s">
        <v>84</v>
      </c>
      <c r="E13" s="41">
        <f>E14</f>
        <v>144000</v>
      </c>
    </row>
    <row r="14" spans="1:5" s="42" customFormat="1" ht="18.75" customHeight="1">
      <c r="A14" s="39"/>
      <c r="B14" s="39"/>
      <c r="C14" s="8" t="s">
        <v>83</v>
      </c>
      <c r="D14" s="59" t="s">
        <v>85</v>
      </c>
      <c r="E14" s="41">
        <v>144000</v>
      </c>
    </row>
    <row r="15" spans="1:5" s="42" customFormat="1" ht="26.25" customHeight="1">
      <c r="A15" s="39"/>
      <c r="B15" s="39">
        <v>75618</v>
      </c>
      <c r="C15" s="54"/>
      <c r="D15" s="19" t="s">
        <v>80</v>
      </c>
      <c r="E15" s="41">
        <f>E16</f>
        <v>16287</v>
      </c>
    </row>
    <row r="16" spans="1:5" s="42" customFormat="1" ht="31.5" customHeight="1">
      <c r="A16" s="39"/>
      <c r="B16" s="39"/>
      <c r="C16" s="54" t="s">
        <v>79</v>
      </c>
      <c r="D16" s="19" t="s">
        <v>81</v>
      </c>
      <c r="E16" s="41">
        <v>16287</v>
      </c>
    </row>
    <row r="17" spans="1:5" s="58" customFormat="1" ht="21" customHeight="1">
      <c r="A17" s="20"/>
      <c r="B17" s="20"/>
      <c r="C17" s="20"/>
      <c r="D17" s="30" t="s">
        <v>12</v>
      </c>
      <c r="E17" s="57">
        <f>E9+E12</f>
        <v>162500</v>
      </c>
    </row>
    <row r="18" spans="1:5" ht="15.75" customHeight="1">
      <c r="A18" s="26"/>
      <c r="B18" s="26"/>
      <c r="C18" s="26"/>
      <c r="D18" s="27"/>
      <c r="E18" s="25"/>
    </row>
    <row r="19" spans="1:4" s="11" customFormat="1" ht="20.25" customHeight="1">
      <c r="A19" s="70" t="s">
        <v>13</v>
      </c>
      <c r="B19" s="70"/>
      <c r="C19" s="70"/>
      <c r="D19" s="70"/>
    </row>
    <row r="20" spans="1:5" s="1" customFormat="1" ht="20.25" customHeight="1">
      <c r="A20" s="22" t="s">
        <v>0</v>
      </c>
      <c r="B20" s="22" t="s">
        <v>1</v>
      </c>
      <c r="C20" s="2" t="s">
        <v>10</v>
      </c>
      <c r="D20" s="2" t="s">
        <v>7</v>
      </c>
      <c r="E20" s="23" t="s">
        <v>14</v>
      </c>
    </row>
    <row r="21" spans="1:5" s="15" customFormat="1" ht="14.25">
      <c r="A21" s="17">
        <v>1</v>
      </c>
      <c r="B21" s="17">
        <v>2</v>
      </c>
      <c r="C21" s="17">
        <v>3</v>
      </c>
      <c r="D21" s="17">
        <v>4</v>
      </c>
      <c r="E21" s="18">
        <v>5</v>
      </c>
    </row>
    <row r="22" spans="1:5" s="32" customFormat="1" ht="20.25" customHeight="1">
      <c r="A22" s="30">
        <v>600</v>
      </c>
      <c r="B22" s="30"/>
      <c r="C22" s="30"/>
      <c r="D22" s="60" t="s">
        <v>86</v>
      </c>
      <c r="E22" s="37">
        <f>E23+E25+E27</f>
        <v>141000</v>
      </c>
    </row>
    <row r="23" spans="1:5" s="15" customFormat="1" ht="16.5" customHeight="1">
      <c r="A23" s="17"/>
      <c r="B23" s="17">
        <v>60013</v>
      </c>
      <c r="C23" s="17"/>
      <c r="D23" s="29" t="s">
        <v>111</v>
      </c>
      <c r="E23" s="38">
        <f>E24</f>
        <v>100000</v>
      </c>
    </row>
    <row r="24" spans="1:5" s="15" customFormat="1" ht="16.5" customHeight="1">
      <c r="A24" s="17"/>
      <c r="B24" s="17"/>
      <c r="C24" s="17">
        <v>6050</v>
      </c>
      <c r="D24" s="29" t="s">
        <v>90</v>
      </c>
      <c r="E24" s="38">
        <v>100000</v>
      </c>
    </row>
    <row r="25" spans="1:5" s="15" customFormat="1" ht="16.5" customHeight="1">
      <c r="A25" s="17"/>
      <c r="B25" s="17">
        <v>60014</v>
      </c>
      <c r="C25" s="17"/>
      <c r="D25" s="80" t="s">
        <v>115</v>
      </c>
      <c r="E25" s="38">
        <f>E26</f>
        <v>20000</v>
      </c>
    </row>
    <row r="26" spans="1:5" s="15" customFormat="1" ht="42" customHeight="1">
      <c r="A26" s="17"/>
      <c r="B26" s="17"/>
      <c r="C26" s="17">
        <v>6300</v>
      </c>
      <c r="D26" s="9" t="s">
        <v>116</v>
      </c>
      <c r="E26" s="38">
        <v>20000</v>
      </c>
    </row>
    <row r="27" spans="1:5" s="15" customFormat="1" ht="16.5" customHeight="1">
      <c r="A27" s="17"/>
      <c r="B27" s="17">
        <v>60016</v>
      </c>
      <c r="C27" s="17"/>
      <c r="D27" s="29" t="s">
        <v>87</v>
      </c>
      <c r="E27" s="38">
        <f>E28</f>
        <v>21000</v>
      </c>
    </row>
    <row r="28" spans="1:5" s="15" customFormat="1" ht="16.5" customHeight="1">
      <c r="A28" s="17"/>
      <c r="B28" s="17"/>
      <c r="C28" s="17">
        <v>6050</v>
      </c>
      <c r="D28" s="29" t="s">
        <v>90</v>
      </c>
      <c r="E28" s="38">
        <v>21000</v>
      </c>
    </row>
    <row r="29" spans="1:5" s="15" customFormat="1" ht="16.5" customHeight="1">
      <c r="A29" s="62">
        <v>700</v>
      </c>
      <c r="B29" s="46"/>
      <c r="C29" s="46"/>
      <c r="D29" s="61" t="s">
        <v>112</v>
      </c>
      <c r="E29" s="38">
        <f>E30</f>
        <v>3000</v>
      </c>
    </row>
    <row r="30" spans="1:5" s="15" customFormat="1" ht="16.5" customHeight="1">
      <c r="A30" s="46"/>
      <c r="B30" s="46">
        <v>70005</v>
      </c>
      <c r="C30" s="46"/>
      <c r="D30" s="19" t="s">
        <v>113</v>
      </c>
      <c r="E30" s="38">
        <f>E31</f>
        <v>3000</v>
      </c>
    </row>
    <row r="31" spans="1:5" s="15" customFormat="1" ht="16.5" customHeight="1">
      <c r="A31" s="46"/>
      <c r="B31" s="46"/>
      <c r="C31" s="46">
        <v>4210</v>
      </c>
      <c r="D31" s="19" t="s">
        <v>114</v>
      </c>
      <c r="E31" s="38">
        <v>3000</v>
      </c>
    </row>
    <row r="32" spans="1:5" s="32" customFormat="1" ht="19.5" customHeight="1">
      <c r="A32" s="30">
        <v>750</v>
      </c>
      <c r="B32" s="30"/>
      <c r="C32" s="5"/>
      <c r="D32" s="20" t="s">
        <v>73</v>
      </c>
      <c r="E32" s="37">
        <f>E33</f>
        <v>18500</v>
      </c>
    </row>
    <row r="33" spans="1:5" s="15" customFormat="1" ht="19.5" customHeight="1">
      <c r="A33" s="17"/>
      <c r="B33" s="17">
        <v>75023</v>
      </c>
      <c r="C33" s="10"/>
      <c r="D33" s="21" t="s">
        <v>76</v>
      </c>
      <c r="E33" s="38">
        <f>E34</f>
        <v>18500</v>
      </c>
    </row>
    <row r="34" spans="1:5" s="15" customFormat="1" ht="19.5" customHeight="1">
      <c r="A34" s="17"/>
      <c r="B34" s="17"/>
      <c r="C34" s="17">
        <v>4170</v>
      </c>
      <c r="D34" s="21" t="s">
        <v>77</v>
      </c>
      <c r="E34" s="38">
        <v>18500</v>
      </c>
    </row>
    <row r="35" spans="1:5" s="32" customFormat="1" ht="19.5" customHeight="1">
      <c r="A35" s="30"/>
      <c r="B35" s="30"/>
      <c r="C35" s="30"/>
      <c r="D35" s="30" t="s">
        <v>12</v>
      </c>
      <c r="E35" s="57">
        <f>E22+E29+E32</f>
        <v>162500</v>
      </c>
    </row>
    <row r="36" spans="1:5" ht="29.25" customHeight="1">
      <c r="A36" s="1"/>
      <c r="B36" s="7" t="s">
        <v>15</v>
      </c>
      <c r="C36" s="7"/>
      <c r="D36" s="1"/>
      <c r="E36" s="1"/>
    </row>
    <row r="37" spans="1:5" ht="174" customHeight="1">
      <c r="A37" s="71" t="s">
        <v>117</v>
      </c>
      <c r="B37" s="71"/>
      <c r="C37" s="71"/>
      <c r="D37" s="71"/>
      <c r="E37" s="71"/>
    </row>
    <row r="38" spans="1:5" ht="14.25" customHeight="1">
      <c r="A38" s="24"/>
      <c r="B38" s="24"/>
      <c r="C38" s="24"/>
      <c r="D38" s="24"/>
      <c r="E38" s="24"/>
    </row>
    <row r="39" spans="1:5" ht="12" customHeight="1">
      <c r="A39" s="13" t="s">
        <v>16</v>
      </c>
      <c r="D39" s="68" t="s">
        <v>17</v>
      </c>
      <c r="E39" s="68"/>
    </row>
    <row r="40" ht="9" customHeight="1"/>
    <row r="41" spans="4:5" ht="14.25">
      <c r="D41" s="68" t="s">
        <v>18</v>
      </c>
      <c r="E41" s="68"/>
    </row>
  </sheetData>
  <mergeCells count="9">
    <mergeCell ref="D39:E39"/>
    <mergeCell ref="D41:E41"/>
    <mergeCell ref="A6:C6"/>
    <mergeCell ref="A19:D19"/>
    <mergeCell ref="A37:E37"/>
    <mergeCell ref="D1:E1"/>
    <mergeCell ref="C2:E2"/>
    <mergeCell ref="A4:E4"/>
    <mergeCell ref="A5:E5"/>
  </mergeCells>
  <printOptions/>
  <pageMargins left="0.54" right="0.32" top="0.41" bottom="0.27" header="0.23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3" sqref="D3:F3"/>
    </sheetView>
  </sheetViews>
  <sheetFormatPr defaultColWidth="9.00390625" defaultRowHeight="12.75"/>
  <cols>
    <col min="1" max="1" width="5.875" style="1" customWidth="1"/>
    <col min="2" max="2" width="9.875" style="1" customWidth="1"/>
    <col min="3" max="3" width="7.625" style="1" customWidth="1"/>
    <col min="4" max="4" width="43.25390625" style="1" customWidth="1"/>
    <col min="5" max="5" width="13.625" style="1" customWidth="1"/>
    <col min="6" max="6" width="12.25390625" style="1" customWidth="1"/>
    <col min="7" max="16384" width="9.125" style="1" customWidth="1"/>
  </cols>
  <sheetData>
    <row r="1" spans="4:6" ht="18" customHeight="1">
      <c r="D1" s="72" t="s">
        <v>120</v>
      </c>
      <c r="E1" s="72"/>
      <c r="F1" s="72"/>
    </row>
    <row r="2" spans="4:6" ht="14.25">
      <c r="D2" s="72" t="s">
        <v>32</v>
      </c>
      <c r="E2" s="72"/>
      <c r="F2" s="72"/>
    </row>
    <row r="3" spans="4:6" ht="14.25">
      <c r="D3" s="72" t="s">
        <v>121</v>
      </c>
      <c r="E3" s="72"/>
      <c r="F3" s="72"/>
    </row>
    <row r="4" spans="2:6" ht="33.75" customHeight="1">
      <c r="B4" s="63" t="s">
        <v>33</v>
      </c>
      <c r="C4" s="63"/>
      <c r="D4" s="63"/>
      <c r="E4" s="63"/>
      <c r="F4" s="63"/>
    </row>
    <row r="5" spans="1:6" ht="24.75" customHeight="1">
      <c r="A5" s="64" t="s">
        <v>34</v>
      </c>
      <c r="B5" s="64"/>
      <c r="C5" s="64"/>
      <c r="D5" s="45"/>
      <c r="E5" s="45"/>
      <c r="F5" s="45"/>
    </row>
    <row r="6" spans="1:6" ht="20.25" customHeight="1">
      <c r="A6" s="12" t="s">
        <v>0</v>
      </c>
      <c r="B6" s="46" t="s">
        <v>1</v>
      </c>
      <c r="C6" s="46" t="s">
        <v>10</v>
      </c>
      <c r="D6" s="46" t="s">
        <v>35</v>
      </c>
      <c r="E6" s="46" t="s">
        <v>36</v>
      </c>
      <c r="F6" s="46" t="s">
        <v>37</v>
      </c>
    </row>
    <row r="7" spans="1:6" ht="18.75" customHeight="1">
      <c r="A7" s="6">
        <v>801</v>
      </c>
      <c r="B7" s="22"/>
      <c r="C7" s="2"/>
      <c r="D7" s="47" t="s">
        <v>20</v>
      </c>
      <c r="E7" s="52">
        <f>E8</f>
        <v>100000</v>
      </c>
      <c r="F7" s="52">
        <f>F8</f>
        <v>100000</v>
      </c>
    </row>
    <row r="8" spans="1:6" ht="18.75" customHeight="1">
      <c r="A8" s="22"/>
      <c r="B8" s="2">
        <v>80101</v>
      </c>
      <c r="C8" s="2"/>
      <c r="D8" s="3" t="s">
        <v>21</v>
      </c>
      <c r="E8" s="49">
        <f>E10</f>
        <v>100000</v>
      </c>
      <c r="F8" s="48">
        <f>F9</f>
        <v>100000</v>
      </c>
    </row>
    <row r="9" spans="1:6" ht="17.25" customHeight="1">
      <c r="A9" s="22"/>
      <c r="B9" s="2"/>
      <c r="C9" s="2">
        <v>4270</v>
      </c>
      <c r="D9" s="3" t="s">
        <v>75</v>
      </c>
      <c r="E9" s="49"/>
      <c r="F9" s="48">
        <v>100000</v>
      </c>
    </row>
    <row r="10" spans="1:6" s="44" customFormat="1" ht="27" customHeight="1">
      <c r="A10" s="46"/>
      <c r="B10" s="46"/>
      <c r="C10" s="4">
        <v>6050</v>
      </c>
      <c r="D10" s="29" t="s">
        <v>31</v>
      </c>
      <c r="E10" s="49">
        <v>100000</v>
      </c>
      <c r="F10" s="50"/>
    </row>
    <row r="11" spans="1:6" ht="20.25" customHeight="1">
      <c r="A11" s="2"/>
      <c r="B11" s="2"/>
      <c r="C11" s="22"/>
      <c r="D11" s="23" t="s">
        <v>38</v>
      </c>
      <c r="E11" s="31">
        <f>E7</f>
        <v>100000</v>
      </c>
      <c r="F11" s="31">
        <f>F7</f>
        <v>100000</v>
      </c>
    </row>
    <row r="12" spans="2:3" ht="30.75" customHeight="1">
      <c r="B12" s="51" t="s">
        <v>15</v>
      </c>
      <c r="C12" s="51"/>
    </row>
    <row r="13" spans="1:6" ht="45.75" customHeight="1">
      <c r="A13" s="71" t="s">
        <v>88</v>
      </c>
      <c r="B13" s="71"/>
      <c r="C13" s="71"/>
      <c r="D13" s="71"/>
      <c r="E13" s="71"/>
      <c r="F13" s="71"/>
    </row>
    <row r="14" spans="4:6" ht="18" customHeight="1">
      <c r="D14" s="72" t="s">
        <v>39</v>
      </c>
      <c r="E14" s="72"/>
      <c r="F14" s="72"/>
    </row>
    <row r="16" spans="4:6" ht="14.25">
      <c r="D16" s="72" t="s">
        <v>40</v>
      </c>
      <c r="E16" s="72"/>
      <c r="F16" s="72"/>
    </row>
  </sheetData>
  <mergeCells count="8">
    <mergeCell ref="D16:F16"/>
    <mergeCell ref="D14:F14"/>
    <mergeCell ref="A5:C5"/>
    <mergeCell ref="A13:F13"/>
    <mergeCell ref="D1:F1"/>
    <mergeCell ref="D2:F2"/>
    <mergeCell ref="D3:F3"/>
    <mergeCell ref="B4:F4"/>
  </mergeCells>
  <printOptions/>
  <pageMargins left="0.62" right="0.37" top="0.6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I2" sqref="I2:M2"/>
    </sheetView>
  </sheetViews>
  <sheetFormatPr defaultColWidth="9.00390625" defaultRowHeight="12.75"/>
  <cols>
    <col min="1" max="1" width="4.25390625" style="84" customWidth="1"/>
    <col min="2" max="2" width="6.75390625" style="84" customWidth="1"/>
    <col min="3" max="3" width="8.375" style="84" customWidth="1"/>
    <col min="4" max="4" width="6.375" style="84" customWidth="1"/>
    <col min="5" max="5" width="37.375" style="84" customWidth="1"/>
    <col min="6" max="6" width="11.375" style="84" customWidth="1"/>
    <col min="7" max="7" width="10.125" style="84" customWidth="1"/>
    <col min="8" max="8" width="9.875" style="84" customWidth="1"/>
    <col min="9" max="9" width="8.25390625" style="84" customWidth="1"/>
    <col min="10" max="10" width="9.25390625" style="84" customWidth="1"/>
    <col min="11" max="11" width="8.375" style="84" customWidth="1"/>
    <col min="12" max="12" width="12.125" style="84" customWidth="1"/>
    <col min="13" max="13" width="12.625" style="84" customWidth="1"/>
    <col min="14" max="14" width="11.375" style="84" customWidth="1"/>
    <col min="15" max="15" width="11.625" style="84" customWidth="1"/>
    <col min="16" max="16384" width="9.125" style="84" customWidth="1"/>
  </cols>
  <sheetData>
    <row r="1" spans="9:13" s="81" customFormat="1" ht="12.75">
      <c r="I1" s="82" t="s">
        <v>122</v>
      </c>
      <c r="J1" s="82"/>
      <c r="K1" s="82"/>
      <c r="L1" s="82"/>
      <c r="M1" s="82"/>
    </row>
    <row r="2" spans="9:13" s="81" customFormat="1" ht="12.75">
      <c r="I2" s="82" t="s">
        <v>119</v>
      </c>
      <c r="J2" s="82"/>
      <c r="K2" s="82"/>
      <c r="L2" s="82"/>
      <c r="M2" s="82"/>
    </row>
    <row r="4" spans="1:15" ht="12.75">
      <c r="A4" s="83" t="s">
        <v>91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1.2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 t="s">
        <v>42</v>
      </c>
    </row>
    <row r="6" spans="1:15" ht="15" customHeight="1">
      <c r="A6" s="87" t="s">
        <v>92</v>
      </c>
      <c r="B6" s="87" t="s">
        <v>0</v>
      </c>
      <c r="C6" s="87" t="s">
        <v>43</v>
      </c>
      <c r="D6" s="87" t="s">
        <v>10</v>
      </c>
      <c r="E6" s="73" t="s">
        <v>93</v>
      </c>
      <c r="F6" s="73" t="s">
        <v>22</v>
      </c>
      <c r="G6" s="88" t="s">
        <v>8</v>
      </c>
      <c r="H6" s="89"/>
      <c r="I6" s="89"/>
      <c r="J6" s="89"/>
      <c r="K6" s="89"/>
      <c r="L6" s="89"/>
      <c r="M6" s="89"/>
      <c r="N6" s="90"/>
      <c r="O6" s="73" t="s">
        <v>94</v>
      </c>
    </row>
    <row r="7" spans="1:15" ht="12.75">
      <c r="A7" s="87"/>
      <c r="B7" s="87"/>
      <c r="C7" s="87"/>
      <c r="D7" s="87"/>
      <c r="E7" s="73"/>
      <c r="F7" s="73"/>
      <c r="G7" s="73" t="s">
        <v>95</v>
      </c>
      <c r="H7" s="73" t="s">
        <v>23</v>
      </c>
      <c r="I7" s="73"/>
      <c r="J7" s="73"/>
      <c r="K7" s="73"/>
      <c r="L7" s="73" t="s">
        <v>96</v>
      </c>
      <c r="M7" s="73" t="s">
        <v>97</v>
      </c>
      <c r="N7" s="73" t="s">
        <v>98</v>
      </c>
      <c r="O7" s="73"/>
    </row>
    <row r="8" spans="1:15" ht="12.75">
      <c r="A8" s="87"/>
      <c r="B8" s="87"/>
      <c r="C8" s="87"/>
      <c r="D8" s="87"/>
      <c r="E8" s="73"/>
      <c r="F8" s="73"/>
      <c r="G8" s="73"/>
      <c r="H8" s="73" t="s">
        <v>46</v>
      </c>
      <c r="I8" s="73" t="s">
        <v>24</v>
      </c>
      <c r="J8" s="73" t="s">
        <v>99</v>
      </c>
      <c r="K8" s="73" t="s">
        <v>100</v>
      </c>
      <c r="L8" s="73"/>
      <c r="M8" s="73"/>
      <c r="N8" s="73"/>
      <c r="O8" s="73"/>
    </row>
    <row r="9" spans="1:15" ht="12.75">
      <c r="A9" s="87"/>
      <c r="B9" s="87"/>
      <c r="C9" s="87"/>
      <c r="D9" s="87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72.75" customHeight="1">
      <c r="A10" s="87"/>
      <c r="B10" s="87"/>
      <c r="C10" s="87"/>
      <c r="D10" s="87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ht="19.5" customHeight="1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</row>
    <row r="12" spans="1:15" ht="36.75" customHeight="1">
      <c r="A12" s="91">
        <v>1</v>
      </c>
      <c r="B12" s="92" t="s">
        <v>2</v>
      </c>
      <c r="C12" s="92" t="s">
        <v>3</v>
      </c>
      <c r="D12" s="93">
        <v>6050</v>
      </c>
      <c r="E12" s="94" t="s">
        <v>101</v>
      </c>
      <c r="F12" s="95">
        <f>G12+L12+M12</f>
        <v>15100000</v>
      </c>
      <c r="G12" s="95">
        <f>H12</f>
        <v>100000</v>
      </c>
      <c r="H12" s="95">
        <v>100000</v>
      </c>
      <c r="I12" s="93"/>
      <c r="J12" s="94"/>
      <c r="K12" s="93"/>
      <c r="L12" s="95">
        <v>7500000</v>
      </c>
      <c r="M12" s="95">
        <v>7500000</v>
      </c>
      <c r="N12" s="95"/>
      <c r="O12" s="96" t="s">
        <v>102</v>
      </c>
    </row>
    <row r="13" spans="1:15" ht="62.25" customHeight="1">
      <c r="A13" s="91">
        <v>2</v>
      </c>
      <c r="B13" s="92" t="s">
        <v>2</v>
      </c>
      <c r="C13" s="92" t="s">
        <v>3</v>
      </c>
      <c r="D13" s="91">
        <v>6050</v>
      </c>
      <c r="E13" s="97" t="s">
        <v>103</v>
      </c>
      <c r="F13" s="95">
        <v>2000000</v>
      </c>
      <c r="G13" s="95">
        <f>H13</f>
        <v>100000</v>
      </c>
      <c r="H13" s="95">
        <v>100000</v>
      </c>
      <c r="I13" s="93"/>
      <c r="J13" s="94"/>
      <c r="K13" s="93"/>
      <c r="L13" s="98" t="s">
        <v>104</v>
      </c>
      <c r="M13" s="98" t="s">
        <v>105</v>
      </c>
      <c r="N13" s="98" t="s">
        <v>106</v>
      </c>
      <c r="O13" s="96" t="s">
        <v>102</v>
      </c>
    </row>
    <row r="14" spans="1:15" s="105" customFormat="1" ht="21" customHeight="1">
      <c r="A14" s="99" t="s">
        <v>29</v>
      </c>
      <c r="B14" s="100"/>
      <c r="C14" s="100"/>
      <c r="D14" s="100"/>
      <c r="E14" s="101"/>
      <c r="F14" s="102">
        <f>SUM(F12:F13)</f>
        <v>17100000</v>
      </c>
      <c r="G14" s="102">
        <f>SUM(G12:G13)</f>
        <v>200000</v>
      </c>
      <c r="H14" s="102">
        <f>SUM(H12:H13)</f>
        <v>200000</v>
      </c>
      <c r="I14" s="103"/>
      <c r="J14" s="104"/>
      <c r="K14" s="103"/>
      <c r="L14" s="102">
        <v>8000000</v>
      </c>
      <c r="M14" s="102">
        <v>7900000</v>
      </c>
      <c r="N14" s="102">
        <v>1000000</v>
      </c>
      <c r="O14" s="103"/>
    </row>
    <row r="15" spans="1:15" s="112" customFormat="1" ht="52.5" customHeight="1">
      <c r="A15" s="106">
        <v>3</v>
      </c>
      <c r="B15" s="106">
        <v>600</v>
      </c>
      <c r="C15" s="106">
        <v>60013</v>
      </c>
      <c r="D15" s="107">
        <v>6050</v>
      </c>
      <c r="E15" s="108" t="s">
        <v>107</v>
      </c>
      <c r="F15" s="109">
        <f>G15+L15+M15</f>
        <v>1175000</v>
      </c>
      <c r="G15" s="109">
        <f>H15</f>
        <v>275000</v>
      </c>
      <c r="H15" s="109">
        <v>275000</v>
      </c>
      <c r="I15" s="107"/>
      <c r="J15" s="110"/>
      <c r="K15" s="107"/>
      <c r="L15" s="109">
        <v>900000</v>
      </c>
      <c r="M15" s="109">
        <v>0</v>
      </c>
      <c r="N15" s="109"/>
      <c r="O15" s="111" t="s">
        <v>102</v>
      </c>
    </row>
    <row r="16" spans="1:15" s="105" customFormat="1" ht="24" customHeight="1">
      <c r="A16" s="113" t="s">
        <v>108</v>
      </c>
      <c r="B16" s="114"/>
      <c r="C16" s="114"/>
      <c r="D16" s="114"/>
      <c r="E16" s="115"/>
      <c r="F16" s="102">
        <f>SUM(F15:F15)</f>
        <v>1175000</v>
      </c>
      <c r="G16" s="102">
        <f>SUM(G15:G15)</f>
        <v>275000</v>
      </c>
      <c r="H16" s="102">
        <f>H15</f>
        <v>275000</v>
      </c>
      <c r="I16" s="102">
        <f>I15</f>
        <v>0</v>
      </c>
      <c r="J16" s="102">
        <f>J15</f>
        <v>0</v>
      </c>
      <c r="K16" s="102">
        <f>K15</f>
        <v>0</v>
      </c>
      <c r="L16" s="102">
        <f>L15</f>
        <v>900000</v>
      </c>
      <c r="M16" s="102">
        <v>0</v>
      </c>
      <c r="N16" s="102"/>
      <c r="O16" s="103"/>
    </row>
    <row r="17" spans="1:15" s="112" customFormat="1" ht="79.5" customHeight="1">
      <c r="A17" s="106">
        <v>4</v>
      </c>
      <c r="B17" s="106">
        <v>900</v>
      </c>
      <c r="C17" s="106">
        <v>90015</v>
      </c>
      <c r="D17" s="107">
        <v>6050</v>
      </c>
      <c r="E17" s="108" t="s">
        <v>109</v>
      </c>
      <c r="F17" s="109">
        <f>G17+L17+M17+N17</f>
        <v>650000</v>
      </c>
      <c r="G17" s="109">
        <f>H17</f>
        <v>200000</v>
      </c>
      <c r="H17" s="109">
        <v>200000</v>
      </c>
      <c r="I17" s="107"/>
      <c r="J17" s="110"/>
      <c r="K17" s="107"/>
      <c r="L17" s="109">
        <v>50000</v>
      </c>
      <c r="M17" s="109">
        <v>50000</v>
      </c>
      <c r="N17" s="109">
        <v>350000</v>
      </c>
      <c r="O17" s="111" t="s">
        <v>102</v>
      </c>
    </row>
    <row r="18" spans="1:15" s="105" customFormat="1" ht="19.5" customHeight="1">
      <c r="A18" s="74" t="s">
        <v>70</v>
      </c>
      <c r="B18" s="75"/>
      <c r="C18" s="75"/>
      <c r="D18" s="75"/>
      <c r="E18" s="76"/>
      <c r="F18" s="102">
        <f aca="true" t="shared" si="0" ref="F18:N18">F17</f>
        <v>650000</v>
      </c>
      <c r="G18" s="102">
        <f t="shared" si="0"/>
        <v>200000</v>
      </c>
      <c r="H18" s="102">
        <f t="shared" si="0"/>
        <v>200000</v>
      </c>
      <c r="I18" s="102">
        <f t="shared" si="0"/>
        <v>0</v>
      </c>
      <c r="J18" s="102">
        <f t="shared" si="0"/>
        <v>0</v>
      </c>
      <c r="K18" s="102">
        <f t="shared" si="0"/>
        <v>0</v>
      </c>
      <c r="L18" s="102">
        <f t="shared" si="0"/>
        <v>50000</v>
      </c>
      <c r="M18" s="102">
        <f t="shared" si="0"/>
        <v>50000</v>
      </c>
      <c r="N18" s="102">
        <f t="shared" si="0"/>
        <v>350000</v>
      </c>
      <c r="O18" s="103"/>
    </row>
    <row r="19" spans="1:15" ht="21.75" customHeight="1">
      <c r="A19" s="116" t="s">
        <v>4</v>
      </c>
      <c r="B19" s="117"/>
      <c r="C19" s="117"/>
      <c r="D19" s="117"/>
      <c r="E19" s="118"/>
      <c r="F19" s="95">
        <f>F14+F16+F18</f>
        <v>18925000</v>
      </c>
      <c r="G19" s="119">
        <f>G14+G16+G18</f>
        <v>675000</v>
      </c>
      <c r="H19" s="95">
        <f>H14+H16+H18</f>
        <v>675000</v>
      </c>
      <c r="I19" s="95">
        <v>0</v>
      </c>
      <c r="J19" s="95">
        <v>0</v>
      </c>
      <c r="K19" s="95"/>
      <c r="L19" s="95">
        <f>L14+L16+L18</f>
        <v>8950000</v>
      </c>
      <c r="M19" s="95">
        <f>M14+M16+M18</f>
        <v>7950000</v>
      </c>
      <c r="N19" s="95">
        <f>N14+N16+N18</f>
        <v>1350000</v>
      </c>
      <c r="O19" s="120" t="s">
        <v>27</v>
      </c>
    </row>
    <row r="20" spans="1:15" ht="15.75" customHeight="1">
      <c r="A20" s="121"/>
      <c r="B20" s="121"/>
      <c r="C20" s="121"/>
      <c r="D20" s="121"/>
      <c r="E20" s="121"/>
      <c r="F20" s="122"/>
      <c r="G20" s="123"/>
      <c r="H20" s="122"/>
      <c r="I20" s="122"/>
      <c r="J20" s="122"/>
      <c r="K20" s="122"/>
      <c r="L20" s="122"/>
      <c r="M20" s="122"/>
      <c r="N20" s="122"/>
      <c r="O20" s="124"/>
    </row>
    <row r="21" spans="1:15" ht="20.25" customHeight="1">
      <c r="A21" s="125" t="s">
        <v>110</v>
      </c>
      <c r="B21" s="125"/>
      <c r="C21" s="125"/>
      <c r="D21" s="125"/>
      <c r="E21" s="125"/>
      <c r="F21" s="125"/>
      <c r="G21" s="125"/>
      <c r="H21" s="125"/>
      <c r="I21" s="126"/>
      <c r="J21" s="126"/>
      <c r="K21" s="126"/>
      <c r="L21" s="127" t="s">
        <v>5</v>
      </c>
      <c r="M21" s="127"/>
      <c r="N21" s="127"/>
      <c r="O21" s="126"/>
    </row>
    <row r="22" spans="1:15" ht="19.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6"/>
      <c r="L22" s="127" t="s">
        <v>6</v>
      </c>
      <c r="M22" s="127"/>
      <c r="N22" s="127"/>
      <c r="O22" s="126"/>
    </row>
  </sheetData>
  <mergeCells count="28">
    <mergeCell ref="A21:H21"/>
    <mergeCell ref="L21:N21"/>
    <mergeCell ref="A22:J22"/>
    <mergeCell ref="L22:N22"/>
    <mergeCell ref="A14:E14"/>
    <mergeCell ref="A16:E16"/>
    <mergeCell ref="A18:E18"/>
    <mergeCell ref="A19:E19"/>
    <mergeCell ref="O6:O10"/>
    <mergeCell ref="G7:G10"/>
    <mergeCell ref="H7:K7"/>
    <mergeCell ref="L7:L10"/>
    <mergeCell ref="M7:M10"/>
    <mergeCell ref="N7:N10"/>
    <mergeCell ref="H8:H10"/>
    <mergeCell ref="I8:I10"/>
    <mergeCell ref="J8:J10"/>
    <mergeCell ref="K8:K10"/>
    <mergeCell ref="I1:M1"/>
    <mergeCell ref="I2:M2"/>
    <mergeCell ref="A4:O4"/>
    <mergeCell ref="A6:A10"/>
    <mergeCell ref="B6:B10"/>
    <mergeCell ref="C6:C10"/>
    <mergeCell ref="D6:D10"/>
    <mergeCell ref="E6:E10"/>
    <mergeCell ref="F6:F10"/>
    <mergeCell ref="G6:N6"/>
  </mergeCells>
  <printOptions/>
  <pageMargins left="0.3" right="0.17" top="0.48" bottom="0.34" header="0.37" footer="0.16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K8" sqref="K8:K10"/>
    </sheetView>
  </sheetViews>
  <sheetFormatPr defaultColWidth="9.00390625" defaultRowHeight="12.75"/>
  <cols>
    <col min="1" max="1" width="4.625" style="84" customWidth="1"/>
    <col min="2" max="2" width="6.75390625" style="84" customWidth="1"/>
    <col min="3" max="3" width="7.25390625" style="84" customWidth="1"/>
    <col min="4" max="4" width="6.00390625" style="84" customWidth="1"/>
    <col min="5" max="5" width="38.75390625" style="84" customWidth="1"/>
    <col min="6" max="6" width="11.125" style="84" customWidth="1"/>
    <col min="7" max="7" width="12.875" style="84" customWidth="1"/>
    <col min="8" max="8" width="11.00390625" style="84" customWidth="1"/>
    <col min="9" max="9" width="11.25390625" style="84" customWidth="1"/>
    <col min="10" max="10" width="10.75390625" style="84" customWidth="1"/>
    <col min="11" max="11" width="10.375" style="84" customWidth="1"/>
    <col min="12" max="12" width="10.875" style="84" customWidth="1"/>
    <col min="13" max="16384" width="9.125" style="84" customWidth="1"/>
  </cols>
  <sheetData>
    <row r="1" spans="8:11" s="81" customFormat="1" ht="12.75">
      <c r="H1" s="82" t="s">
        <v>123</v>
      </c>
      <c r="I1" s="82"/>
      <c r="J1" s="82"/>
      <c r="K1" s="82"/>
    </row>
    <row r="2" spans="7:12" s="81" customFormat="1" ht="16.5" customHeight="1">
      <c r="G2" s="82" t="s">
        <v>124</v>
      </c>
      <c r="H2" s="82"/>
      <c r="I2" s="82"/>
      <c r="J2" s="82"/>
      <c r="K2" s="82"/>
      <c r="L2" s="82"/>
    </row>
    <row r="3" s="81" customFormat="1" ht="11.25" customHeight="1"/>
    <row r="4" spans="1:12" ht="18" customHeight="1">
      <c r="A4" s="83" t="s">
        <v>41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0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6" t="s">
        <v>42</v>
      </c>
    </row>
    <row r="6" spans="1:12" ht="12.75">
      <c r="A6" s="87" t="s">
        <v>25</v>
      </c>
      <c r="B6" s="87" t="s">
        <v>0</v>
      </c>
      <c r="C6" s="87" t="s">
        <v>43</v>
      </c>
      <c r="D6" s="87" t="s">
        <v>10</v>
      </c>
      <c r="E6" s="73" t="s">
        <v>26</v>
      </c>
      <c r="F6" s="73" t="s">
        <v>22</v>
      </c>
      <c r="G6" s="73" t="s">
        <v>8</v>
      </c>
      <c r="H6" s="73"/>
      <c r="I6" s="73"/>
      <c r="J6" s="73"/>
      <c r="K6" s="73"/>
      <c r="L6" s="77" t="s">
        <v>44</v>
      </c>
    </row>
    <row r="7" spans="1:12" ht="12.75">
      <c r="A7" s="87"/>
      <c r="B7" s="87"/>
      <c r="C7" s="87"/>
      <c r="D7" s="87"/>
      <c r="E7" s="73"/>
      <c r="F7" s="73"/>
      <c r="G7" s="73" t="s">
        <v>45</v>
      </c>
      <c r="H7" s="73" t="s">
        <v>23</v>
      </c>
      <c r="I7" s="73"/>
      <c r="J7" s="73"/>
      <c r="K7" s="73"/>
      <c r="L7" s="78"/>
    </row>
    <row r="8" spans="1:12" ht="12.75">
      <c r="A8" s="87"/>
      <c r="B8" s="87"/>
      <c r="C8" s="87"/>
      <c r="D8" s="87"/>
      <c r="E8" s="73"/>
      <c r="F8" s="73"/>
      <c r="G8" s="73"/>
      <c r="H8" s="73" t="s">
        <v>46</v>
      </c>
      <c r="I8" s="73" t="s">
        <v>24</v>
      </c>
      <c r="J8" s="128" t="s">
        <v>47</v>
      </c>
      <c r="K8" s="73" t="s">
        <v>48</v>
      </c>
      <c r="L8" s="78"/>
    </row>
    <row r="9" spans="1:12" ht="12.75">
      <c r="A9" s="87"/>
      <c r="B9" s="87"/>
      <c r="C9" s="87"/>
      <c r="D9" s="87"/>
      <c r="E9" s="73"/>
      <c r="F9" s="73"/>
      <c r="G9" s="73"/>
      <c r="H9" s="73"/>
      <c r="I9" s="73"/>
      <c r="J9" s="129"/>
      <c r="K9" s="73"/>
      <c r="L9" s="78"/>
    </row>
    <row r="10" spans="1:12" ht="39" customHeight="1">
      <c r="A10" s="87"/>
      <c r="B10" s="87"/>
      <c r="C10" s="87"/>
      <c r="D10" s="87"/>
      <c r="E10" s="73"/>
      <c r="F10" s="73"/>
      <c r="G10" s="73"/>
      <c r="H10" s="73"/>
      <c r="I10" s="73"/>
      <c r="J10" s="130"/>
      <c r="K10" s="73"/>
      <c r="L10" s="79"/>
    </row>
    <row r="11" spans="1:12" ht="14.25" customHeight="1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</row>
    <row r="12" spans="1:12" ht="48" customHeight="1">
      <c r="A12" s="91">
        <v>1</v>
      </c>
      <c r="B12" s="92" t="s">
        <v>2</v>
      </c>
      <c r="C12" s="92" t="s">
        <v>3</v>
      </c>
      <c r="D12" s="91">
        <v>6050</v>
      </c>
      <c r="E12" s="131" t="s">
        <v>89</v>
      </c>
      <c r="F12" s="132">
        <f>G12</f>
        <v>118000</v>
      </c>
      <c r="G12" s="132">
        <f>H12</f>
        <v>118000</v>
      </c>
      <c r="H12" s="132">
        <v>118000</v>
      </c>
      <c r="I12" s="91"/>
      <c r="J12" s="91"/>
      <c r="K12" s="91"/>
      <c r="L12" s="96" t="s">
        <v>49</v>
      </c>
    </row>
    <row r="13" spans="1:12" s="112" customFormat="1" ht="15.75" customHeight="1">
      <c r="A13" s="99" t="s">
        <v>29</v>
      </c>
      <c r="B13" s="100"/>
      <c r="C13" s="100"/>
      <c r="D13" s="100"/>
      <c r="E13" s="101"/>
      <c r="F13" s="133">
        <f>SUM(F12)</f>
        <v>118000</v>
      </c>
      <c r="G13" s="133">
        <f>SUM(G12)</f>
        <v>118000</v>
      </c>
      <c r="H13" s="133">
        <f>SUM(H12)</f>
        <v>118000</v>
      </c>
      <c r="I13" s="106"/>
      <c r="J13" s="106"/>
      <c r="K13" s="106"/>
      <c r="L13" s="106"/>
    </row>
    <row r="14" spans="1:12" s="112" customFormat="1" ht="27" customHeight="1">
      <c r="A14" s="106">
        <v>2</v>
      </c>
      <c r="B14" s="134" t="s">
        <v>50</v>
      </c>
      <c r="C14" s="134" t="s">
        <v>51</v>
      </c>
      <c r="D14" s="106">
        <v>6060</v>
      </c>
      <c r="E14" s="108" t="s">
        <v>52</v>
      </c>
      <c r="F14" s="135">
        <f>G14</f>
        <v>40000</v>
      </c>
      <c r="G14" s="135">
        <f>H14</f>
        <v>40000</v>
      </c>
      <c r="H14" s="135">
        <v>40000</v>
      </c>
      <c r="I14" s="106"/>
      <c r="J14" s="136"/>
      <c r="K14" s="106"/>
      <c r="L14" s="106"/>
    </row>
    <row r="15" spans="1:12" s="105" customFormat="1" ht="25.5" customHeight="1">
      <c r="A15" s="74" t="s">
        <v>53</v>
      </c>
      <c r="B15" s="75"/>
      <c r="C15" s="75"/>
      <c r="D15" s="75"/>
      <c r="E15" s="76"/>
      <c r="F15" s="133">
        <f>SUM(F14)</f>
        <v>40000</v>
      </c>
      <c r="G15" s="133">
        <f>SUM(G14)</f>
        <v>40000</v>
      </c>
      <c r="H15" s="133">
        <f>SUM(H14)</f>
        <v>40000</v>
      </c>
      <c r="I15" s="137"/>
      <c r="J15" s="138"/>
      <c r="K15" s="137"/>
      <c r="L15" s="137"/>
    </row>
    <row r="16" spans="1:12" s="112" customFormat="1" ht="100.5" customHeight="1">
      <c r="A16" s="106">
        <v>3</v>
      </c>
      <c r="B16" s="106">
        <v>600</v>
      </c>
      <c r="C16" s="106">
        <v>60013</v>
      </c>
      <c r="D16" s="106">
        <v>6050</v>
      </c>
      <c r="E16" s="139" t="s">
        <v>54</v>
      </c>
      <c r="F16" s="109">
        <f aca="true" t="shared" si="0" ref="F16:G33">G16</f>
        <v>238825</v>
      </c>
      <c r="G16" s="109">
        <f t="shared" si="0"/>
        <v>238825</v>
      </c>
      <c r="H16" s="109">
        <v>238825</v>
      </c>
      <c r="I16" s="137"/>
      <c r="J16" s="138"/>
      <c r="K16" s="137"/>
      <c r="L16" s="137"/>
    </row>
    <row r="17" spans="1:12" s="112" customFormat="1" ht="75" customHeight="1">
      <c r="A17" s="106">
        <v>4</v>
      </c>
      <c r="B17" s="106">
        <v>600</v>
      </c>
      <c r="C17" s="106">
        <v>60013</v>
      </c>
      <c r="D17" s="106">
        <v>6050</v>
      </c>
      <c r="E17" s="140" t="s">
        <v>55</v>
      </c>
      <c r="F17" s="109">
        <f t="shared" si="0"/>
        <v>162800</v>
      </c>
      <c r="G17" s="109">
        <f t="shared" si="0"/>
        <v>162800</v>
      </c>
      <c r="H17" s="109">
        <v>162800</v>
      </c>
      <c r="I17" s="137"/>
      <c r="J17" s="138"/>
      <c r="K17" s="137"/>
      <c r="L17" s="137"/>
    </row>
    <row r="18" spans="1:12" s="112" customFormat="1" ht="62.25" customHeight="1">
      <c r="A18" s="106">
        <v>5</v>
      </c>
      <c r="B18" s="106">
        <v>600</v>
      </c>
      <c r="C18" s="106">
        <v>60016</v>
      </c>
      <c r="D18" s="106">
        <v>6050</v>
      </c>
      <c r="E18" s="108" t="s">
        <v>56</v>
      </c>
      <c r="F18" s="109">
        <f>G18</f>
        <v>71000</v>
      </c>
      <c r="G18" s="109">
        <f>H18</f>
        <v>71000</v>
      </c>
      <c r="H18" s="109">
        <v>71000</v>
      </c>
      <c r="I18" s="107"/>
      <c r="J18" s="110"/>
      <c r="K18" s="107"/>
      <c r="L18" s="109"/>
    </row>
    <row r="19" spans="1:12" s="112" customFormat="1" ht="27" customHeight="1">
      <c r="A19" s="106">
        <v>6</v>
      </c>
      <c r="B19" s="106">
        <v>600</v>
      </c>
      <c r="C19" s="106">
        <v>60016</v>
      </c>
      <c r="D19" s="106">
        <v>6050</v>
      </c>
      <c r="E19" s="140" t="s">
        <v>57</v>
      </c>
      <c r="F19" s="109">
        <f t="shared" si="0"/>
        <v>250000</v>
      </c>
      <c r="G19" s="109">
        <f t="shared" si="0"/>
        <v>250000</v>
      </c>
      <c r="H19" s="109">
        <v>250000</v>
      </c>
      <c r="I19" s="107"/>
      <c r="J19" s="110"/>
      <c r="K19" s="107"/>
      <c r="L19" s="107"/>
    </row>
    <row r="20" spans="1:12" s="112" customFormat="1" ht="27.75" customHeight="1">
      <c r="A20" s="106">
        <v>7</v>
      </c>
      <c r="B20" s="106">
        <v>600</v>
      </c>
      <c r="C20" s="106">
        <v>60016</v>
      </c>
      <c r="D20" s="106">
        <v>6050</v>
      </c>
      <c r="E20" s="140" t="s">
        <v>58</v>
      </c>
      <c r="F20" s="109">
        <f t="shared" si="0"/>
        <v>15500</v>
      </c>
      <c r="G20" s="109">
        <f t="shared" si="0"/>
        <v>15500</v>
      </c>
      <c r="H20" s="109">
        <v>15500</v>
      </c>
      <c r="I20" s="107"/>
      <c r="J20" s="110"/>
      <c r="K20" s="107"/>
      <c r="L20" s="107"/>
    </row>
    <row r="21" spans="1:12" s="112" customFormat="1" ht="27" customHeight="1">
      <c r="A21" s="106">
        <v>8</v>
      </c>
      <c r="B21" s="106">
        <v>600</v>
      </c>
      <c r="C21" s="106">
        <v>60016</v>
      </c>
      <c r="D21" s="106">
        <v>6050</v>
      </c>
      <c r="E21" s="140" t="s">
        <v>59</v>
      </c>
      <c r="F21" s="109">
        <f t="shared" si="0"/>
        <v>7000</v>
      </c>
      <c r="G21" s="109">
        <f t="shared" si="0"/>
        <v>7000</v>
      </c>
      <c r="H21" s="109">
        <v>7000</v>
      </c>
      <c r="I21" s="107"/>
      <c r="J21" s="110"/>
      <c r="K21" s="107"/>
      <c r="L21" s="107"/>
    </row>
    <row r="22" spans="1:12" s="112" customFormat="1" ht="52.5" customHeight="1">
      <c r="A22" s="106">
        <v>9</v>
      </c>
      <c r="B22" s="106">
        <v>600</v>
      </c>
      <c r="C22" s="106">
        <v>60016</v>
      </c>
      <c r="D22" s="106">
        <v>6050</v>
      </c>
      <c r="E22" s="108" t="s">
        <v>60</v>
      </c>
      <c r="F22" s="109">
        <f t="shared" si="0"/>
        <v>111600</v>
      </c>
      <c r="G22" s="109">
        <f t="shared" si="0"/>
        <v>111600</v>
      </c>
      <c r="H22" s="109">
        <v>111600</v>
      </c>
      <c r="I22" s="107"/>
      <c r="J22" s="110"/>
      <c r="K22" s="107"/>
      <c r="L22" s="107"/>
    </row>
    <row r="23" spans="1:12" s="105" customFormat="1" ht="20.25" customHeight="1">
      <c r="A23" s="113" t="s">
        <v>28</v>
      </c>
      <c r="B23" s="114"/>
      <c r="C23" s="114"/>
      <c r="D23" s="114"/>
      <c r="E23" s="115"/>
      <c r="F23" s="102">
        <f>F16+F17+F18+F19+F20+F21+F22</f>
        <v>856725</v>
      </c>
      <c r="G23" s="102">
        <f>G16+G17+G18+G19+G20+G21+G22</f>
        <v>856725</v>
      </c>
      <c r="H23" s="102">
        <f>H16+H17+H18+H19+H20+H21+H22</f>
        <v>856725</v>
      </c>
      <c r="I23" s="103"/>
      <c r="J23" s="104"/>
      <c r="K23" s="103"/>
      <c r="L23" s="103"/>
    </row>
    <row r="24" spans="1:12" s="112" customFormat="1" ht="18.75" customHeight="1">
      <c r="A24" s="106">
        <v>10</v>
      </c>
      <c r="B24" s="106">
        <v>750</v>
      </c>
      <c r="C24" s="106">
        <v>75023</v>
      </c>
      <c r="D24" s="106">
        <v>6060</v>
      </c>
      <c r="E24" s="140" t="s">
        <v>61</v>
      </c>
      <c r="F24" s="109">
        <f t="shared" si="0"/>
        <v>10000</v>
      </c>
      <c r="G24" s="109">
        <f>H24</f>
        <v>10000</v>
      </c>
      <c r="H24" s="109">
        <v>10000</v>
      </c>
      <c r="I24" s="107"/>
      <c r="J24" s="110"/>
      <c r="K24" s="107"/>
      <c r="L24" s="107"/>
    </row>
    <row r="25" spans="1:12" s="112" customFormat="1" ht="18.75" customHeight="1">
      <c r="A25" s="106">
        <v>11</v>
      </c>
      <c r="B25" s="106">
        <v>750</v>
      </c>
      <c r="C25" s="106">
        <v>75023</v>
      </c>
      <c r="D25" s="106">
        <v>6060</v>
      </c>
      <c r="E25" s="140" t="s">
        <v>62</v>
      </c>
      <c r="F25" s="109">
        <f t="shared" si="0"/>
        <v>60000</v>
      </c>
      <c r="G25" s="109">
        <f>H25</f>
        <v>60000</v>
      </c>
      <c r="H25" s="109">
        <v>60000</v>
      </c>
      <c r="I25" s="107"/>
      <c r="J25" s="110"/>
      <c r="K25" s="107"/>
      <c r="L25" s="107"/>
    </row>
    <row r="26" spans="1:12" s="112" customFormat="1" ht="21.75" customHeight="1">
      <c r="A26" s="113" t="s">
        <v>63</v>
      </c>
      <c r="B26" s="114"/>
      <c r="C26" s="114"/>
      <c r="D26" s="114"/>
      <c r="E26" s="115"/>
      <c r="F26" s="102">
        <f t="shared" si="0"/>
        <v>70000</v>
      </c>
      <c r="G26" s="102">
        <f>SUM(G24:G25)</f>
        <v>70000</v>
      </c>
      <c r="H26" s="102">
        <f>SUM(H24:H25)</f>
        <v>70000</v>
      </c>
      <c r="I26" s="107"/>
      <c r="J26" s="110"/>
      <c r="K26" s="107"/>
      <c r="L26" s="107"/>
    </row>
    <row r="27" spans="1:12" s="112" customFormat="1" ht="28.5" customHeight="1">
      <c r="A27" s="106">
        <v>12</v>
      </c>
      <c r="B27" s="106">
        <v>754</v>
      </c>
      <c r="C27" s="106">
        <v>75412</v>
      </c>
      <c r="D27" s="106">
        <v>6060</v>
      </c>
      <c r="E27" s="140" t="s">
        <v>64</v>
      </c>
      <c r="F27" s="109">
        <f>G27</f>
        <v>93000</v>
      </c>
      <c r="G27" s="109">
        <f>H27</f>
        <v>93000</v>
      </c>
      <c r="H27" s="109">
        <v>93000</v>
      </c>
      <c r="I27" s="107"/>
      <c r="J27" s="110"/>
      <c r="K27" s="107"/>
      <c r="L27" s="107"/>
    </row>
    <row r="28" spans="1:12" s="112" customFormat="1" ht="21.75" customHeight="1">
      <c r="A28" s="106">
        <v>13</v>
      </c>
      <c r="B28" s="106">
        <v>754</v>
      </c>
      <c r="C28" s="106">
        <v>75495</v>
      </c>
      <c r="D28" s="106">
        <v>6050</v>
      </c>
      <c r="E28" s="140" t="s">
        <v>65</v>
      </c>
      <c r="F28" s="109">
        <f>G28</f>
        <v>150000</v>
      </c>
      <c r="G28" s="109">
        <f>H28</f>
        <v>150000</v>
      </c>
      <c r="H28" s="109">
        <v>150000</v>
      </c>
      <c r="I28" s="107"/>
      <c r="J28" s="110"/>
      <c r="K28" s="107"/>
      <c r="L28" s="107"/>
    </row>
    <row r="29" spans="1:12" s="112" customFormat="1" ht="26.25" customHeight="1">
      <c r="A29" s="113" t="s">
        <v>66</v>
      </c>
      <c r="B29" s="114"/>
      <c r="C29" s="114"/>
      <c r="D29" s="114"/>
      <c r="E29" s="115"/>
      <c r="F29" s="102">
        <f>SUM(F27:F28)</f>
        <v>243000</v>
      </c>
      <c r="G29" s="102">
        <f>SUM(G27:G28)</f>
        <v>243000</v>
      </c>
      <c r="H29" s="102">
        <f>SUM(H27:H28)</f>
        <v>243000</v>
      </c>
      <c r="I29" s="107"/>
      <c r="J29" s="110"/>
      <c r="K29" s="107"/>
      <c r="L29" s="107"/>
    </row>
    <row r="30" spans="1:12" s="112" customFormat="1" ht="26.25" customHeight="1">
      <c r="A30" s="111">
        <v>14</v>
      </c>
      <c r="B30" s="111">
        <v>801</v>
      </c>
      <c r="C30" s="111">
        <v>80101</v>
      </c>
      <c r="D30" s="111">
        <v>6050</v>
      </c>
      <c r="E30" s="139" t="s">
        <v>67</v>
      </c>
      <c r="F30" s="109">
        <f>G30</f>
        <v>0</v>
      </c>
      <c r="G30" s="109">
        <f>H30</f>
        <v>0</v>
      </c>
      <c r="H30" s="109">
        <v>0</v>
      </c>
      <c r="I30" s="107"/>
      <c r="J30" s="110"/>
      <c r="K30" s="107"/>
      <c r="L30" s="107"/>
    </row>
    <row r="31" spans="1:12" s="112" customFormat="1" ht="20.25" customHeight="1">
      <c r="A31" s="113" t="s">
        <v>30</v>
      </c>
      <c r="B31" s="114"/>
      <c r="C31" s="114"/>
      <c r="D31" s="114"/>
      <c r="E31" s="115"/>
      <c r="F31" s="102">
        <f>J32</f>
        <v>0</v>
      </c>
      <c r="G31" s="102">
        <f>H31</f>
        <v>0</v>
      </c>
      <c r="H31" s="102">
        <v>0</v>
      </c>
      <c r="I31" s="107"/>
      <c r="J31" s="110"/>
      <c r="K31" s="107"/>
      <c r="L31" s="107"/>
    </row>
    <row r="32" spans="1:12" s="112" customFormat="1" ht="63" customHeight="1">
      <c r="A32" s="106">
        <v>15</v>
      </c>
      <c r="B32" s="106">
        <v>900</v>
      </c>
      <c r="C32" s="106">
        <v>90015</v>
      </c>
      <c r="D32" s="106">
        <v>6050</v>
      </c>
      <c r="E32" s="140" t="s">
        <v>68</v>
      </c>
      <c r="F32" s="109">
        <f t="shared" si="0"/>
        <v>40000</v>
      </c>
      <c r="G32" s="109">
        <f t="shared" si="0"/>
        <v>40000</v>
      </c>
      <c r="H32" s="109">
        <v>40000</v>
      </c>
      <c r="I32" s="107"/>
      <c r="J32" s="110"/>
      <c r="K32" s="107"/>
      <c r="L32" s="107"/>
    </row>
    <row r="33" spans="1:12" s="112" customFormat="1" ht="87.75" customHeight="1">
      <c r="A33" s="106">
        <v>16</v>
      </c>
      <c r="B33" s="106">
        <v>900</v>
      </c>
      <c r="C33" s="106">
        <v>90015</v>
      </c>
      <c r="D33" s="106">
        <v>6050</v>
      </c>
      <c r="E33" s="108" t="s">
        <v>69</v>
      </c>
      <c r="F33" s="109">
        <f t="shared" si="0"/>
        <v>60000</v>
      </c>
      <c r="G33" s="109">
        <f t="shared" si="0"/>
        <v>60000</v>
      </c>
      <c r="H33" s="109">
        <v>60000</v>
      </c>
      <c r="I33" s="107"/>
      <c r="J33" s="110"/>
      <c r="K33" s="107"/>
      <c r="L33" s="109"/>
    </row>
    <row r="34" spans="1:12" s="105" customFormat="1" ht="16.5" customHeight="1">
      <c r="A34" s="74" t="s">
        <v>70</v>
      </c>
      <c r="B34" s="75"/>
      <c r="C34" s="75"/>
      <c r="D34" s="75"/>
      <c r="E34" s="76"/>
      <c r="F34" s="102">
        <f>F32+F33</f>
        <v>100000</v>
      </c>
      <c r="G34" s="102">
        <f>G32+G33</f>
        <v>100000</v>
      </c>
      <c r="H34" s="102">
        <f>H32+H33</f>
        <v>100000</v>
      </c>
      <c r="I34" s="102">
        <f>SUM(I16:I17)</f>
        <v>0</v>
      </c>
      <c r="J34" s="102">
        <f>SUM(J16:J17)</f>
        <v>0</v>
      </c>
      <c r="K34" s="102">
        <f>SUM(K16:K17)</f>
        <v>0</v>
      </c>
      <c r="L34" s="102"/>
    </row>
    <row r="35" spans="1:12" ht="18" customHeight="1">
      <c r="A35" s="141" t="s">
        <v>4</v>
      </c>
      <c r="B35" s="141"/>
      <c r="C35" s="141"/>
      <c r="D35" s="141"/>
      <c r="E35" s="141"/>
      <c r="F35" s="95">
        <f>G35</f>
        <v>1427725</v>
      </c>
      <c r="G35" s="119">
        <f>G13+G15+G23+G26+G29+G31+G34</f>
        <v>1427725</v>
      </c>
      <c r="H35" s="95">
        <f>H13+H15+H23+H26+H29+H31+H34</f>
        <v>1427725</v>
      </c>
      <c r="I35" s="95">
        <v>0</v>
      </c>
      <c r="J35" s="95">
        <f>J15+J34</f>
        <v>0</v>
      </c>
      <c r="K35" s="95">
        <v>0</v>
      </c>
      <c r="L35" s="120" t="s">
        <v>27</v>
      </c>
    </row>
    <row r="36" spans="1:12" ht="18.75" customHeight="1">
      <c r="A36" s="124"/>
      <c r="B36" s="124"/>
      <c r="C36" s="124"/>
      <c r="D36" s="124"/>
      <c r="E36" s="124"/>
      <c r="F36" s="142"/>
      <c r="G36" s="143"/>
      <c r="H36" s="142"/>
      <c r="I36" s="142"/>
      <c r="J36" s="142"/>
      <c r="K36" s="142"/>
      <c r="L36" s="124"/>
    </row>
    <row r="37" spans="9:12" ht="12.75">
      <c r="I37" s="144" t="s">
        <v>5</v>
      </c>
      <c r="J37" s="144"/>
      <c r="K37" s="144"/>
      <c r="L37" s="144"/>
    </row>
    <row r="38" spans="1:12" ht="22.5" customHeight="1">
      <c r="A38" s="145"/>
      <c r="B38" s="145"/>
      <c r="C38" s="145"/>
      <c r="D38" s="145"/>
      <c r="E38" s="145"/>
      <c r="I38" s="144" t="s">
        <v>6</v>
      </c>
      <c r="J38" s="144"/>
      <c r="K38" s="144"/>
      <c r="L38" s="144"/>
    </row>
  </sheetData>
  <mergeCells count="28">
    <mergeCell ref="G2:L2"/>
    <mergeCell ref="H1:K1"/>
    <mergeCell ref="A4:L4"/>
    <mergeCell ref="A6:A10"/>
    <mergeCell ref="B6:B10"/>
    <mergeCell ref="C6:C10"/>
    <mergeCell ref="D6:D10"/>
    <mergeCell ref="E6:E10"/>
    <mergeCell ref="F6:F10"/>
    <mergeCell ref="G6:K6"/>
    <mergeCell ref="L6:L10"/>
    <mergeCell ref="G7:G10"/>
    <mergeCell ref="H7:K7"/>
    <mergeCell ref="H8:H10"/>
    <mergeCell ref="I8:I10"/>
    <mergeCell ref="J8:J10"/>
    <mergeCell ref="K8:K10"/>
    <mergeCell ref="A13:E13"/>
    <mergeCell ref="A15:E15"/>
    <mergeCell ref="A23:E23"/>
    <mergeCell ref="A26:E26"/>
    <mergeCell ref="I37:L37"/>
    <mergeCell ref="A38:E38"/>
    <mergeCell ref="I38:L38"/>
    <mergeCell ref="A29:E29"/>
    <mergeCell ref="A31:E31"/>
    <mergeCell ref="A34:E34"/>
    <mergeCell ref="A35:E35"/>
  </mergeCells>
  <printOptions/>
  <pageMargins left="0.4" right="0.17" top="0.41" bottom="0.31" header="0.2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2008-04-29T07:05:05Z</cp:lastPrinted>
  <dcterms:created xsi:type="dcterms:W3CDTF">2001-03-21T13:01:08Z</dcterms:created>
  <dcterms:modified xsi:type="dcterms:W3CDTF">2008-04-29T07:05:06Z</dcterms:modified>
  <cp:category/>
  <cp:version/>
  <cp:contentType/>
  <cp:contentStatus/>
</cp:coreProperties>
</file>