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ał 1 do 112" sheetId="1" r:id="rId1"/>
    <sheet name=" zał Nr 2 do 112" sheetId="2" r:id="rId2"/>
  </sheets>
  <definedNames>
    <definedName name="_xlnm.Print_Area" localSheetId="1">' zał Nr 2 do 112'!$A$1:$L$22</definedName>
    <definedName name="_xlnm.Print_Area" localSheetId="0">'zał 1 do 112'!$A$1:$E$73</definedName>
  </definedNames>
  <calcPr fullCalcOnLoad="1"/>
</workbook>
</file>

<file path=xl/sharedStrings.xml><?xml version="1.0" encoding="utf-8"?>
<sst xmlns="http://schemas.openxmlformats.org/spreadsheetml/2006/main" count="141" uniqueCount="84">
  <si>
    <t>N a z w a</t>
  </si>
  <si>
    <t>Planowane wydatki</t>
  </si>
  <si>
    <t>Przewodniczący Rady Gminy</t>
  </si>
  <si>
    <t>Wydatki</t>
  </si>
  <si>
    <t>Dział</t>
  </si>
  <si>
    <t>Rozdział</t>
  </si>
  <si>
    <t>§</t>
  </si>
  <si>
    <t>Nazwa</t>
  </si>
  <si>
    <t>Kwota</t>
  </si>
  <si>
    <t>Oświata i wychowanie</t>
  </si>
  <si>
    <t>Szkoły podstawowe</t>
  </si>
  <si>
    <t>Uzasadnienie:</t>
  </si>
  <si>
    <t>Mirosław Byczak</t>
  </si>
  <si>
    <t>Ogółem</t>
  </si>
  <si>
    <t>Transport i łączność</t>
  </si>
  <si>
    <t>Drogi publiczne gminne</t>
  </si>
  <si>
    <t>Zestawienie zmian w planie dochodów i  wydatków budżetu Gminy Jaktorów</t>
  </si>
  <si>
    <t>Dochody</t>
  </si>
  <si>
    <t>Ogółem  zwiększenie dochodów</t>
  </si>
  <si>
    <t xml:space="preserve">                                                          Przewodniczący Rady Gminy</t>
  </si>
  <si>
    <t xml:space="preserve">                                                                              Mirosław Byczak</t>
  </si>
  <si>
    <t>6050</t>
  </si>
  <si>
    <t>Wydatki  inwestycyjne  jednostek budżetowych</t>
  </si>
  <si>
    <t>Różne rozliczenia</t>
  </si>
  <si>
    <t>Część oświatowa subwencji ogólnej dla jst</t>
  </si>
  <si>
    <t>Subwencje ogólne z budżetu państwa</t>
  </si>
  <si>
    <t>Pozostała działalność</t>
  </si>
  <si>
    <t>na rok 2008  w związku ze zwiększeniem części oświatowej  subwencji ogólnej oraz   dochodów  własnych gminy .</t>
  </si>
  <si>
    <t>Wpływy z podatku rolnego, podatku leśnego, podatku od czynności cywilnoprawnych ,  podatków i opłat lokalnych od osób prawnych i innych jednostek organizacyjnych</t>
  </si>
  <si>
    <t>Dochody od osób prawnych, od osób fizycznych i od innych jednostek nie posiadających osobowości prawnej oraz wydatki związane z ich poborem</t>
  </si>
  <si>
    <t>0340</t>
  </si>
  <si>
    <t>Podatek od środków transportowych</t>
  </si>
  <si>
    <t>Drogi publiczne powiatowe</t>
  </si>
  <si>
    <t>Zadania inwestycyjne w 2008 r.</t>
  </si>
  <si>
    <t>w złotych</t>
  </si>
  <si>
    <t>Lp.</t>
  </si>
  <si>
    <t>Nazwa zadania inwestycyjnego</t>
  </si>
  <si>
    <t>Łączne koszty finansowe</t>
  </si>
  <si>
    <t>rok budżetowy 2008 (8+9+10+11)</t>
  </si>
  <si>
    <t>z tego źródła finansowania</t>
  </si>
  <si>
    <t>dochody własne jst</t>
  </si>
  <si>
    <t>kredyty
i pożyczki</t>
  </si>
  <si>
    <t>Urząd Gminy</t>
  </si>
  <si>
    <t xml:space="preserve">Opracowanie dokumentacji projektowo kosztorysowej ciągu  pieszo-rowerowego w Starych Budach na odc. od wiaduktu CMK do ul. Potockiego w Jaktorowie Kolonii - zgodnie z umową zawartą z Województwem Mazowieckim </t>
  </si>
  <si>
    <t>x</t>
  </si>
  <si>
    <t>Bezpieczeństwo publiczne i ochrona przeciwpożarowa</t>
  </si>
  <si>
    <t>środki wymienionew art. 5 ust. 1 pkt 2 i 3 u.f.p.</t>
  </si>
  <si>
    <t xml:space="preserve">Jednostka organiz. realizująca program lub koordynują-ca  jego wykonanie </t>
  </si>
  <si>
    <t>Wykonanie monitoringu Gminy</t>
  </si>
  <si>
    <t>Razem dział 600 - Transport i łączność</t>
  </si>
  <si>
    <t xml:space="preserve">                                           </t>
  </si>
  <si>
    <t>Dokończenie wykonania chodników w ul. Warszawskiej, na odcinku od ul. Ogrodowej do ul.  Chełmońskiegow Jaktorowie oraz zatok autobusowych w Międzyborowie - stosownie do zawartych w dniu 30.05.2006 r. umów z Województwem Mazowieckim-Mazowieckim Zarządem Dróg Wojewódzkich z siedzibą w Warszawie</t>
  </si>
  <si>
    <t>4010</t>
  </si>
  <si>
    <t>4300</t>
  </si>
  <si>
    <t>Ogółem zwiększenie wydatków</t>
  </si>
  <si>
    <t>Razem dział 754 - Bezpieczeństwo publiczne i ochrona przeciwpożarowa</t>
  </si>
  <si>
    <t>Razem dział 801 - Oświata i wychowanie</t>
  </si>
  <si>
    <t>środki pochodzą
ce z innych  źródeł*</t>
  </si>
  <si>
    <t>Zakup usług pozostałych</t>
  </si>
  <si>
    <t>3020</t>
  </si>
  <si>
    <t>4110</t>
  </si>
  <si>
    <t>4120</t>
  </si>
  <si>
    <t>Wydatki osobowe niezaliczone do wynagrodzeń</t>
  </si>
  <si>
    <t>Wynagrodzenia osobowe pracowników</t>
  </si>
  <si>
    <t>Składki na ubezpieczenia społeczne</t>
  </si>
  <si>
    <t>Składki na Fundusz Pracy</t>
  </si>
  <si>
    <t>4440</t>
  </si>
  <si>
    <t>Odpisy na zakładowy fundusz świadczeń socjalnych</t>
  </si>
  <si>
    <t>Oddziały przedszkolne w szkołach podstawowych</t>
  </si>
  <si>
    <t>Przedszkola</t>
  </si>
  <si>
    <t>Gimnazja</t>
  </si>
  <si>
    <t>Edukacyjna opieka wychowawcza</t>
  </si>
  <si>
    <t>Świetlice szkolne</t>
  </si>
  <si>
    <t>Rozdz</t>
  </si>
  <si>
    <t>Dokształcanie i doskonalenie nauczycieli</t>
  </si>
  <si>
    <t>Modernizacja budynku Szkoły Podstawowej w Jaktorowie (przebudowa wejścia głównego)</t>
  </si>
  <si>
    <t>Uzyskane  w I kwartale 2008r. ponadplanowe dochody z podatku od środków transportowych w kwocie 373.000,-zł przeznacza się na sfinansowanie następujących zadań:
1) w dziale 600 - Transport i łączność - razem 223.000,-zł, z tego:
    - dofinansowanie realizacji zadania "Przebudowa  drogi 4701 Oryszew-Henryszew-Międzyborów" zgodnie z zawartym z Powiatem Grodziskim porozumieniem Nr 9/2008 - 100.000,-zł, 
    - budowa ciągu pieszego w drodze Nr 3832W w Kol. Jaktorów - 100.000,-zł zgodnie z porozumieniem,
    - opracowanie map   na drogi gminne - razem 23.000,-zł, (droga w Henryszewie w kierunku Grądów  oraz ul. Baranowskiego w Budach Grzybek), 
2) w dziale 754 - Bezpieczeństwo publiczne i ochrona przeciwpożarowa - wykonanie monitoringu w Gminie - 150.000,-zł.</t>
  </si>
  <si>
    <t xml:space="preserve">           Zgodnie z pismem nr ST3/4820/1/08 Ministra Finansów zwiększona została na rok 2008 część oświatowa subwencji ogólnej o kwotę  709.011,-zł. Z kwoty tej zabezpiecza się wydatki osobowe i pochodne w związku z podwyżkami  płac w oświacie:
   a) Zespole Szkolno-Przedszkolny w Jaktorowie - 319.200,-zł.
   b) Zespół Szkół Publicznych w Międzyborowie - 270.811,-zł 
       zgodnie z wnioskami Dyrektorów Szkół,
 Ponadto zabezpiecza się kwotę 19.000,-zł na wydatki rzeczowe (wykonanie barierki) dla Zespołu Szkół Publicznych w Międzyborowie oraz   100.000,-zł na przebudowę wejścia głównego do  budynku Szkoły Podstawowej w Jaktorowie  (zadanie inwestycyjne  realizuje Urząd Gminy).</t>
  </si>
  <si>
    <t>Sporządzenie map do budowy ulic: Ks. Baranowskiego w Budach Grzybek do drogi Nr 150305 w B.Michałowskich, Armii Ludowej w Międzyborowie,  Jaworowej w Henryszewie,    3 Maja i Walecznych w Grądach</t>
  </si>
  <si>
    <t xml:space="preserve">                              Zał. Nr 1  do uchwały Nr XVI/112/2008</t>
  </si>
  <si>
    <t xml:space="preserve">                                   Rady Gminy Jaktorów z dnia 17 marca 2008r</t>
  </si>
  <si>
    <t>Zał Nr 2 do uchwały Nr XVI/112/2008</t>
  </si>
  <si>
    <t>Rady Gminy Jaktorów z dnia 17 marca  2008r</t>
  </si>
  <si>
    <t xml:space="preserve">Dotacja celowa na pomoc finansową udzielaną między jst na dofinansowanie własnych zadań inwestycyjnych i zakupów inwestycyjnych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</si>
</sst>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1">
    <font>
      <sz val="10"/>
      <name val="Arial CE"/>
      <family val="0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1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 topLeftCell="A68">
      <selection activeCell="G68" sqref="G68"/>
    </sheetView>
  </sheetViews>
  <sheetFormatPr defaultColWidth="9.00390625" defaultRowHeight="12.75"/>
  <cols>
    <col min="1" max="1" width="6.00390625" style="0" customWidth="1"/>
    <col min="2" max="2" width="9.25390625" style="0" bestFit="1" customWidth="1"/>
    <col min="3" max="3" width="6.625" style="0" customWidth="1"/>
    <col min="4" max="4" width="63.375" style="0" customWidth="1"/>
    <col min="5" max="5" width="11.00390625" style="0" customWidth="1"/>
  </cols>
  <sheetData>
    <row r="1" ht="17.25" customHeight="1">
      <c r="D1" s="12" t="s">
        <v>79</v>
      </c>
    </row>
    <row r="2" ht="14.25">
      <c r="D2" s="20" t="s">
        <v>80</v>
      </c>
    </row>
    <row r="3" ht="9.75" customHeight="1">
      <c r="D3" s="22"/>
    </row>
    <row r="4" spans="1:5" ht="14.25">
      <c r="A4" s="6"/>
      <c r="B4" s="65" t="s">
        <v>16</v>
      </c>
      <c r="C4" s="65"/>
      <c r="D4" s="65"/>
      <c r="E4" s="65"/>
    </row>
    <row r="5" spans="1:5" ht="30.75" customHeight="1">
      <c r="A5" s="66" t="s">
        <v>27</v>
      </c>
      <c r="B5" s="66"/>
      <c r="C5" s="66"/>
      <c r="D5" s="66"/>
      <c r="E5" s="66"/>
    </row>
    <row r="6" spans="1:4" ht="17.25" customHeight="1">
      <c r="A6" s="14"/>
      <c r="B6" s="14" t="s">
        <v>17</v>
      </c>
      <c r="C6" s="14"/>
      <c r="D6" s="14"/>
    </row>
    <row r="7" spans="1:5" s="23" customFormat="1" ht="21.75" customHeight="1">
      <c r="A7" s="4" t="s">
        <v>4</v>
      </c>
      <c r="B7" s="4" t="s">
        <v>5</v>
      </c>
      <c r="C7" s="4" t="s">
        <v>6</v>
      </c>
      <c r="D7" s="4" t="s">
        <v>0</v>
      </c>
      <c r="E7" s="4" t="s">
        <v>8</v>
      </c>
    </row>
    <row r="8" spans="1:5" s="2" customFormat="1" ht="14.25">
      <c r="A8" s="4">
        <v>1</v>
      </c>
      <c r="B8" s="4">
        <v>2</v>
      </c>
      <c r="C8" s="4">
        <v>3</v>
      </c>
      <c r="D8" s="4">
        <v>4</v>
      </c>
      <c r="E8" s="1">
        <v>6</v>
      </c>
    </row>
    <row r="9" spans="1:5" s="27" customFormat="1" ht="39.75" customHeight="1">
      <c r="A9" s="44">
        <v>756</v>
      </c>
      <c r="B9" s="11"/>
      <c r="C9" s="11"/>
      <c r="D9" s="50" t="s">
        <v>29</v>
      </c>
      <c r="E9" s="19">
        <f>E10</f>
        <v>373000</v>
      </c>
    </row>
    <row r="10" spans="1:5" s="2" customFormat="1" ht="42.75">
      <c r="A10" s="4"/>
      <c r="B10" s="49">
        <v>75615</v>
      </c>
      <c r="C10" s="4"/>
      <c r="D10" s="36" t="s">
        <v>28</v>
      </c>
      <c r="E10" s="5">
        <f>E11</f>
        <v>373000</v>
      </c>
    </row>
    <row r="11" spans="1:5" s="2" customFormat="1" ht="18.75" customHeight="1">
      <c r="A11" s="4"/>
      <c r="B11" s="4"/>
      <c r="C11" s="51" t="s">
        <v>30</v>
      </c>
      <c r="D11" s="52" t="s">
        <v>31</v>
      </c>
      <c r="E11" s="5">
        <v>373000</v>
      </c>
    </row>
    <row r="12" spans="1:5" s="27" customFormat="1" ht="21" customHeight="1">
      <c r="A12" s="11">
        <v>758</v>
      </c>
      <c r="B12" s="11"/>
      <c r="C12" s="11"/>
      <c r="D12" s="18" t="s">
        <v>23</v>
      </c>
      <c r="E12" s="19">
        <f>E13</f>
        <v>709011</v>
      </c>
    </row>
    <row r="13" spans="1:5" s="2" customFormat="1" ht="18.75" customHeight="1">
      <c r="A13" s="4"/>
      <c r="B13" s="4">
        <v>75801</v>
      </c>
      <c r="C13" s="4"/>
      <c r="D13" s="33" t="s">
        <v>24</v>
      </c>
      <c r="E13" s="5">
        <f>E14</f>
        <v>709011</v>
      </c>
    </row>
    <row r="14" spans="1:5" s="2" customFormat="1" ht="15.75" customHeight="1">
      <c r="A14" s="4"/>
      <c r="B14" s="4"/>
      <c r="C14" s="4">
        <v>2920</v>
      </c>
      <c r="D14" s="33" t="s">
        <v>25</v>
      </c>
      <c r="E14" s="5">
        <v>709011</v>
      </c>
    </row>
    <row r="15" spans="1:5" ht="21" customHeight="1">
      <c r="A15" s="3"/>
      <c r="B15" s="3"/>
      <c r="C15" s="3"/>
      <c r="D15" s="4" t="s">
        <v>18</v>
      </c>
      <c r="E15" s="34">
        <f>E9+E12</f>
        <v>1082011</v>
      </c>
    </row>
    <row r="16" spans="1:5" s="14" customFormat="1" ht="14.25">
      <c r="A16" s="24"/>
      <c r="B16" s="24"/>
      <c r="C16" s="24"/>
      <c r="D16" s="24"/>
      <c r="E16" s="25"/>
    </row>
    <row r="17" spans="1:5" ht="17.25" customHeight="1">
      <c r="A17" s="24"/>
      <c r="B17" s="24" t="s">
        <v>3</v>
      </c>
      <c r="C17" s="24"/>
      <c r="D17" s="24"/>
      <c r="E17" s="25"/>
    </row>
    <row r="18" spans="1:5" s="2" customFormat="1" ht="17.25" customHeight="1">
      <c r="A18" s="4" t="s">
        <v>4</v>
      </c>
      <c r="B18" s="4" t="s">
        <v>5</v>
      </c>
      <c r="C18" s="4" t="s">
        <v>6</v>
      </c>
      <c r="D18" s="4" t="s">
        <v>7</v>
      </c>
      <c r="E18" s="1" t="s">
        <v>8</v>
      </c>
    </row>
    <row r="19" spans="1:5" s="2" customFormat="1" ht="15.75" customHeight="1">
      <c r="A19" s="4">
        <v>1</v>
      </c>
      <c r="B19" s="4">
        <v>2</v>
      </c>
      <c r="C19" s="4">
        <v>3</v>
      </c>
      <c r="D19" s="4">
        <v>4</v>
      </c>
      <c r="E19" s="1">
        <v>5</v>
      </c>
    </row>
    <row r="20" spans="1:5" s="2" customFormat="1" ht="18.75" customHeight="1">
      <c r="A20" s="53">
        <v>600</v>
      </c>
      <c r="B20" s="53"/>
      <c r="C20" s="53"/>
      <c r="D20" s="54" t="s">
        <v>14</v>
      </c>
      <c r="E20" s="5">
        <f>E21+E23</f>
        <v>223000</v>
      </c>
    </row>
    <row r="21" spans="1:5" s="2" customFormat="1" ht="18.75" customHeight="1">
      <c r="A21" s="53"/>
      <c r="B21" s="8">
        <v>60014</v>
      </c>
      <c r="C21" s="8"/>
      <c r="D21" s="7" t="s">
        <v>32</v>
      </c>
      <c r="E21" s="5">
        <f>E22</f>
        <v>200000</v>
      </c>
    </row>
    <row r="22" spans="1:5" s="2" customFormat="1" ht="39" customHeight="1">
      <c r="A22" s="53"/>
      <c r="B22" s="53"/>
      <c r="C22" s="17">
        <v>6300</v>
      </c>
      <c r="D22" s="10" t="s">
        <v>83</v>
      </c>
      <c r="E22" s="5">
        <v>200000</v>
      </c>
    </row>
    <row r="23" spans="1:5" s="2" customFormat="1" ht="20.25" customHeight="1">
      <c r="A23" s="4"/>
      <c r="B23" s="4">
        <v>60016</v>
      </c>
      <c r="C23" s="55"/>
      <c r="D23" s="7" t="s">
        <v>15</v>
      </c>
      <c r="E23" s="5">
        <f>E24</f>
        <v>23000</v>
      </c>
    </row>
    <row r="24" spans="1:5" s="2" customFormat="1" ht="19.5" customHeight="1">
      <c r="A24" s="4"/>
      <c r="B24" s="4"/>
      <c r="C24" s="4">
        <v>6050</v>
      </c>
      <c r="D24" s="7" t="s">
        <v>22</v>
      </c>
      <c r="E24" s="5">
        <v>23000</v>
      </c>
    </row>
    <row r="25" spans="1:5" s="27" customFormat="1" ht="19.5" customHeight="1">
      <c r="A25" s="11">
        <v>754</v>
      </c>
      <c r="B25" s="11"/>
      <c r="C25" s="11"/>
      <c r="D25" s="56" t="s">
        <v>45</v>
      </c>
      <c r="E25" s="19">
        <f>E26</f>
        <v>150000</v>
      </c>
    </row>
    <row r="26" spans="1:5" s="2" customFormat="1" ht="19.5" customHeight="1">
      <c r="A26" s="4"/>
      <c r="B26" s="4">
        <v>75495</v>
      </c>
      <c r="C26" s="4"/>
      <c r="D26" s="7" t="s">
        <v>26</v>
      </c>
      <c r="E26" s="5">
        <f>E27</f>
        <v>150000</v>
      </c>
    </row>
    <row r="27" spans="1:5" s="2" customFormat="1" ht="19.5" customHeight="1">
      <c r="A27" s="4"/>
      <c r="B27" s="4"/>
      <c r="C27" s="4">
        <v>6050</v>
      </c>
      <c r="D27" s="7" t="s">
        <v>22</v>
      </c>
      <c r="E27" s="5">
        <v>150000</v>
      </c>
    </row>
    <row r="28" spans="1:5" s="27" customFormat="1" ht="20.25" customHeight="1">
      <c r="A28" s="11">
        <v>801</v>
      </c>
      <c r="B28" s="11"/>
      <c r="C28" s="26"/>
      <c r="D28" s="15" t="s">
        <v>9</v>
      </c>
      <c r="E28" s="19">
        <f>E29+E37+E43+E49+E55+E57</f>
        <v>695770</v>
      </c>
    </row>
    <row r="29" spans="1:5" s="2" customFormat="1" ht="18.75" customHeight="1">
      <c r="A29" s="4"/>
      <c r="B29" s="4">
        <v>80101</v>
      </c>
      <c r="C29" s="21"/>
      <c r="D29" s="13" t="s">
        <v>10</v>
      </c>
      <c r="E29" s="5">
        <f>E30+E31+E32+E33+E34+E35+E36</f>
        <v>400490</v>
      </c>
    </row>
    <row r="30" spans="1:5" s="2" customFormat="1" ht="17.25" customHeight="1">
      <c r="A30" s="4"/>
      <c r="B30" s="4"/>
      <c r="C30" s="21" t="s">
        <v>59</v>
      </c>
      <c r="D30" s="13" t="s">
        <v>62</v>
      </c>
      <c r="E30" s="5">
        <v>14991</v>
      </c>
    </row>
    <row r="31" spans="1:5" s="2" customFormat="1" ht="16.5" customHeight="1">
      <c r="A31" s="4"/>
      <c r="B31" s="4"/>
      <c r="C31" s="21" t="s">
        <v>52</v>
      </c>
      <c r="D31" s="3" t="s">
        <v>63</v>
      </c>
      <c r="E31" s="5">
        <v>215525</v>
      </c>
    </row>
    <row r="32" spans="1:5" s="2" customFormat="1" ht="16.5" customHeight="1">
      <c r="A32" s="4"/>
      <c r="B32" s="4"/>
      <c r="C32" s="21" t="s">
        <v>60</v>
      </c>
      <c r="D32" s="3" t="s">
        <v>64</v>
      </c>
      <c r="E32" s="5">
        <v>35813</v>
      </c>
    </row>
    <row r="33" spans="1:5" s="2" customFormat="1" ht="16.5" customHeight="1">
      <c r="A33" s="4"/>
      <c r="B33" s="4"/>
      <c r="C33" s="21" t="s">
        <v>61</v>
      </c>
      <c r="D33" s="3" t="s">
        <v>65</v>
      </c>
      <c r="E33" s="5">
        <v>5721</v>
      </c>
    </row>
    <row r="34" spans="1:5" s="2" customFormat="1" ht="17.25" customHeight="1">
      <c r="A34" s="4"/>
      <c r="B34" s="4"/>
      <c r="C34" s="21" t="s">
        <v>53</v>
      </c>
      <c r="D34" s="13" t="s">
        <v>58</v>
      </c>
      <c r="E34" s="5">
        <v>19000</v>
      </c>
    </row>
    <row r="35" spans="1:5" s="2" customFormat="1" ht="17.25" customHeight="1">
      <c r="A35" s="4"/>
      <c r="B35" s="4"/>
      <c r="C35" s="21" t="s">
        <v>66</v>
      </c>
      <c r="D35" s="13" t="s">
        <v>67</v>
      </c>
      <c r="E35" s="5">
        <v>9440</v>
      </c>
    </row>
    <row r="36" spans="1:5" s="2" customFormat="1" ht="17.25" customHeight="1">
      <c r="A36" s="4"/>
      <c r="B36" s="4"/>
      <c r="C36" s="21" t="s">
        <v>21</v>
      </c>
      <c r="D36" s="16" t="s">
        <v>22</v>
      </c>
      <c r="E36" s="5">
        <v>100000</v>
      </c>
    </row>
    <row r="37" spans="1:5" s="2" customFormat="1" ht="18.75" customHeight="1">
      <c r="A37" s="4"/>
      <c r="B37" s="4">
        <v>80103</v>
      </c>
      <c r="C37" s="21"/>
      <c r="D37" s="13" t="s">
        <v>68</v>
      </c>
      <c r="E37" s="5">
        <f>E38+E39+E40+E41+E42</f>
        <v>22542</v>
      </c>
    </row>
    <row r="38" spans="1:5" s="2" customFormat="1" ht="17.25" customHeight="1">
      <c r="A38" s="4"/>
      <c r="B38" s="4"/>
      <c r="C38" s="21" t="s">
        <v>59</v>
      </c>
      <c r="D38" s="13" t="s">
        <v>62</v>
      </c>
      <c r="E38" s="5">
        <v>1375</v>
      </c>
    </row>
    <row r="39" spans="1:5" s="2" customFormat="1" ht="17.25" customHeight="1">
      <c r="A39" s="4"/>
      <c r="B39" s="4"/>
      <c r="C39" s="21" t="s">
        <v>52</v>
      </c>
      <c r="D39" s="3" t="s">
        <v>63</v>
      </c>
      <c r="E39" s="5">
        <v>15442</v>
      </c>
    </row>
    <row r="40" spans="1:5" s="2" customFormat="1" ht="17.25" customHeight="1">
      <c r="A40" s="4"/>
      <c r="B40" s="4"/>
      <c r="C40" s="21" t="s">
        <v>60</v>
      </c>
      <c r="D40" s="3" t="s">
        <v>64</v>
      </c>
      <c r="E40" s="5">
        <v>2493</v>
      </c>
    </row>
    <row r="41" spans="1:5" s="2" customFormat="1" ht="17.25" customHeight="1">
      <c r="A41" s="4"/>
      <c r="B41" s="4"/>
      <c r="C41" s="21" t="s">
        <v>61</v>
      </c>
      <c r="D41" s="3" t="s">
        <v>65</v>
      </c>
      <c r="E41" s="5">
        <v>398</v>
      </c>
    </row>
    <row r="42" spans="1:5" s="2" customFormat="1" ht="17.25" customHeight="1">
      <c r="A42" s="4"/>
      <c r="B42" s="4"/>
      <c r="C42" s="21" t="s">
        <v>66</v>
      </c>
      <c r="D42" s="13" t="s">
        <v>67</v>
      </c>
      <c r="E42" s="5">
        <v>2834</v>
      </c>
    </row>
    <row r="43" spans="1:5" s="2" customFormat="1" ht="17.25" customHeight="1">
      <c r="A43" s="4"/>
      <c r="B43" s="4">
        <v>80104</v>
      </c>
      <c r="C43" s="21"/>
      <c r="D43" s="13" t="s">
        <v>69</v>
      </c>
      <c r="E43" s="5">
        <f>E44+E45+E46+E47+E48</f>
        <v>38364</v>
      </c>
    </row>
    <row r="44" spans="1:5" s="2" customFormat="1" ht="17.25" customHeight="1">
      <c r="A44" s="4"/>
      <c r="B44" s="4"/>
      <c r="C44" s="21" t="s">
        <v>59</v>
      </c>
      <c r="D44" s="13" t="s">
        <v>62</v>
      </c>
      <c r="E44" s="5">
        <v>1642</v>
      </c>
    </row>
    <row r="45" spans="1:5" s="2" customFormat="1" ht="17.25" customHeight="1">
      <c r="A45" s="4"/>
      <c r="B45" s="4"/>
      <c r="C45" s="21" t="s">
        <v>52</v>
      </c>
      <c r="D45" s="3" t="s">
        <v>63</v>
      </c>
      <c r="E45" s="5">
        <v>29933</v>
      </c>
    </row>
    <row r="46" spans="1:5" s="2" customFormat="1" ht="17.25" customHeight="1">
      <c r="A46" s="4"/>
      <c r="B46" s="4"/>
      <c r="C46" s="21" t="s">
        <v>60</v>
      </c>
      <c r="D46" s="3" t="s">
        <v>64</v>
      </c>
      <c r="E46" s="5">
        <v>4232</v>
      </c>
    </row>
    <row r="47" spans="1:5" s="2" customFormat="1" ht="17.25" customHeight="1">
      <c r="A47" s="4"/>
      <c r="B47" s="4"/>
      <c r="C47" s="21" t="s">
        <v>61</v>
      </c>
      <c r="D47" s="3" t="s">
        <v>65</v>
      </c>
      <c r="E47" s="5">
        <v>621</v>
      </c>
    </row>
    <row r="48" spans="1:5" s="2" customFormat="1" ht="17.25" customHeight="1">
      <c r="A48" s="4"/>
      <c r="B48" s="4"/>
      <c r="C48" s="21" t="s">
        <v>66</v>
      </c>
      <c r="D48" s="13" t="s">
        <v>67</v>
      </c>
      <c r="E48" s="5">
        <v>1936</v>
      </c>
    </row>
    <row r="49" spans="1:5" s="2" customFormat="1" ht="17.25" customHeight="1">
      <c r="A49" s="4"/>
      <c r="B49" s="4">
        <v>80110</v>
      </c>
      <c r="C49" s="21"/>
      <c r="D49" s="13" t="s">
        <v>70</v>
      </c>
      <c r="E49" s="5">
        <f>E50+E51+E52+E53+E54</f>
        <v>230932</v>
      </c>
    </row>
    <row r="50" spans="1:5" s="2" customFormat="1" ht="17.25" customHeight="1">
      <c r="A50" s="4"/>
      <c r="B50" s="4"/>
      <c r="C50" s="21" t="s">
        <v>59</v>
      </c>
      <c r="D50" s="13" t="s">
        <v>62</v>
      </c>
      <c r="E50" s="5">
        <v>13064</v>
      </c>
    </row>
    <row r="51" spans="1:5" s="2" customFormat="1" ht="17.25" customHeight="1">
      <c r="A51" s="4"/>
      <c r="B51" s="4"/>
      <c r="C51" s="21" t="s">
        <v>52</v>
      </c>
      <c r="D51" s="3" t="s">
        <v>63</v>
      </c>
      <c r="E51" s="5">
        <v>171355</v>
      </c>
    </row>
    <row r="52" spans="1:5" s="2" customFormat="1" ht="17.25" customHeight="1">
      <c r="A52" s="4"/>
      <c r="B52" s="4"/>
      <c r="C52" s="21" t="s">
        <v>60</v>
      </c>
      <c r="D52" s="3" t="s">
        <v>64</v>
      </c>
      <c r="E52" s="5">
        <v>27489</v>
      </c>
    </row>
    <row r="53" spans="1:5" s="2" customFormat="1" ht="18" customHeight="1">
      <c r="A53" s="4"/>
      <c r="B53" s="4"/>
      <c r="C53" s="21" t="s">
        <v>61</v>
      </c>
      <c r="D53" s="3" t="s">
        <v>65</v>
      </c>
      <c r="E53" s="37">
        <v>4393</v>
      </c>
    </row>
    <row r="54" spans="1:5" s="2" customFormat="1" ht="18" customHeight="1">
      <c r="A54" s="4"/>
      <c r="B54" s="4"/>
      <c r="C54" s="21" t="s">
        <v>66</v>
      </c>
      <c r="D54" s="13" t="s">
        <v>67</v>
      </c>
      <c r="E54" s="37">
        <v>14631</v>
      </c>
    </row>
    <row r="55" spans="1:5" s="2" customFormat="1" ht="18" customHeight="1">
      <c r="A55" s="4"/>
      <c r="B55" s="4">
        <v>80146</v>
      </c>
      <c r="C55" s="21"/>
      <c r="D55" s="10" t="s">
        <v>74</v>
      </c>
      <c r="E55" s="37">
        <f>E56</f>
        <v>1206</v>
      </c>
    </row>
    <row r="56" spans="1:5" s="2" customFormat="1" ht="18" customHeight="1">
      <c r="A56" s="4"/>
      <c r="B56" s="4"/>
      <c r="C56" s="21" t="s">
        <v>53</v>
      </c>
      <c r="D56" s="13" t="s">
        <v>58</v>
      </c>
      <c r="E56" s="37">
        <v>1206</v>
      </c>
    </row>
    <row r="57" spans="1:5" s="2" customFormat="1" ht="18" customHeight="1">
      <c r="A57" s="4"/>
      <c r="B57" s="4">
        <v>80195</v>
      </c>
      <c r="C57" s="21"/>
      <c r="D57" s="13" t="s">
        <v>26</v>
      </c>
      <c r="E57" s="37">
        <f>E58</f>
        <v>2236</v>
      </c>
    </row>
    <row r="58" spans="1:5" s="2" customFormat="1" ht="18" customHeight="1">
      <c r="A58" s="4"/>
      <c r="B58" s="4"/>
      <c r="C58" s="21" t="s">
        <v>66</v>
      </c>
      <c r="D58" s="13" t="s">
        <v>67</v>
      </c>
      <c r="E58" s="37">
        <v>2236</v>
      </c>
    </row>
    <row r="59" spans="1:5" s="27" customFormat="1" ht="21" customHeight="1">
      <c r="A59" s="11">
        <v>854</v>
      </c>
      <c r="B59" s="53"/>
      <c r="C59" s="53"/>
      <c r="D59" s="54" t="s">
        <v>71</v>
      </c>
      <c r="E59" s="19">
        <f>E60</f>
        <v>13241</v>
      </c>
    </row>
    <row r="60" spans="1:5" s="2" customFormat="1" ht="18" customHeight="1">
      <c r="A60" s="4"/>
      <c r="B60" s="4">
        <v>85401</v>
      </c>
      <c r="C60" s="4"/>
      <c r="D60" s="3" t="s">
        <v>72</v>
      </c>
      <c r="E60" s="37">
        <f>E61+E62+E63+E64+E65</f>
        <v>13241</v>
      </c>
    </row>
    <row r="61" spans="1:5" s="2" customFormat="1" ht="18" customHeight="1">
      <c r="A61" s="4"/>
      <c r="B61" s="4"/>
      <c r="C61" s="21" t="s">
        <v>59</v>
      </c>
      <c r="D61" s="13" t="s">
        <v>62</v>
      </c>
      <c r="E61" s="37">
        <v>1169</v>
      </c>
    </row>
    <row r="62" spans="1:5" s="2" customFormat="1" ht="18" customHeight="1">
      <c r="A62" s="4"/>
      <c r="B62" s="4"/>
      <c r="C62" s="21" t="s">
        <v>52</v>
      </c>
      <c r="D62" s="3" t="s">
        <v>63</v>
      </c>
      <c r="E62" s="37">
        <v>8961</v>
      </c>
    </row>
    <row r="63" spans="1:5" s="2" customFormat="1" ht="18" customHeight="1">
      <c r="A63" s="4"/>
      <c r="B63" s="4"/>
      <c r="C63" s="21" t="s">
        <v>60</v>
      </c>
      <c r="D63" s="3" t="s">
        <v>64</v>
      </c>
      <c r="E63" s="37">
        <v>1558</v>
      </c>
    </row>
    <row r="64" spans="1:5" s="2" customFormat="1" ht="18" customHeight="1">
      <c r="A64" s="4"/>
      <c r="B64" s="4"/>
      <c r="C64" s="21" t="s">
        <v>61</v>
      </c>
      <c r="D64" s="3" t="s">
        <v>65</v>
      </c>
      <c r="E64" s="37">
        <v>248</v>
      </c>
    </row>
    <row r="65" spans="1:5" s="2" customFormat="1" ht="18" customHeight="1">
      <c r="A65" s="4"/>
      <c r="B65" s="4"/>
      <c r="C65" s="21" t="s">
        <v>66</v>
      </c>
      <c r="D65" s="13" t="s">
        <v>67</v>
      </c>
      <c r="E65" s="37">
        <v>1305</v>
      </c>
    </row>
    <row r="66" spans="1:5" s="2" customFormat="1" ht="18" customHeight="1">
      <c r="A66" s="4"/>
      <c r="B66" s="4"/>
      <c r="C66" s="8"/>
      <c r="D66" s="8" t="s">
        <v>54</v>
      </c>
      <c r="E66" s="35">
        <f>E20+E25+E28+E59</f>
        <v>1082011</v>
      </c>
    </row>
    <row r="67" spans="1:5" s="2" customFormat="1" ht="21.75" customHeight="1">
      <c r="A67" s="28"/>
      <c r="B67" s="28" t="s">
        <v>11</v>
      </c>
      <c r="C67" s="29"/>
      <c r="D67" s="31"/>
      <c r="E67" s="30"/>
    </row>
    <row r="68" spans="1:5" s="2" customFormat="1" ht="154.5" customHeight="1">
      <c r="A68" s="64" t="s">
        <v>76</v>
      </c>
      <c r="B68" s="64"/>
      <c r="C68" s="64"/>
      <c r="D68" s="64"/>
      <c r="E68" s="64"/>
    </row>
    <row r="69" spans="1:5" s="2" customFormat="1" ht="131.25" customHeight="1">
      <c r="A69" s="67" t="s">
        <v>77</v>
      </c>
      <c r="B69" s="67"/>
      <c r="C69" s="67"/>
      <c r="D69" s="67"/>
      <c r="E69" s="67"/>
    </row>
    <row r="70" spans="1:5" s="2" customFormat="1" ht="12" customHeight="1">
      <c r="A70" s="28"/>
      <c r="B70" s="28"/>
      <c r="C70" s="29"/>
      <c r="D70" s="31"/>
      <c r="E70" s="30"/>
    </row>
    <row r="71" spans="4:5" ht="12.75">
      <c r="D71" s="63" t="s">
        <v>19</v>
      </c>
      <c r="E71" s="63"/>
    </row>
    <row r="72" ht="10.5" customHeight="1"/>
    <row r="73" ht="15.75" customHeight="1">
      <c r="D73" s="2" t="s">
        <v>20</v>
      </c>
    </row>
  </sheetData>
  <mergeCells count="5">
    <mergeCell ref="D71:E71"/>
    <mergeCell ref="A68:E68"/>
    <mergeCell ref="B4:E4"/>
    <mergeCell ref="A5:E5"/>
    <mergeCell ref="A69:E69"/>
  </mergeCells>
  <printOptions/>
  <pageMargins left="0.55" right="0.18" top="0.43" bottom="0.3" header="0.28" footer="0.17"/>
  <pageSetup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3" sqref="A3:L3"/>
    </sheetView>
  </sheetViews>
  <sheetFormatPr defaultColWidth="9.00390625" defaultRowHeight="12.75"/>
  <cols>
    <col min="1" max="1" width="5.125" style="6" customWidth="1"/>
    <col min="2" max="2" width="6.625" style="6" customWidth="1"/>
    <col min="3" max="3" width="7.375" style="6" customWidth="1"/>
    <col min="4" max="4" width="6.375" style="6" customWidth="1"/>
    <col min="5" max="5" width="39.75390625" style="6" customWidth="1"/>
    <col min="6" max="6" width="12.00390625" style="6" customWidth="1"/>
    <col min="7" max="7" width="12.625" style="6" customWidth="1"/>
    <col min="8" max="8" width="11.00390625" style="6" customWidth="1"/>
    <col min="9" max="10" width="11.25390625" style="6" customWidth="1"/>
    <col min="11" max="11" width="10.125" style="6" customWidth="1"/>
    <col min="12" max="12" width="13.75390625" style="6" customWidth="1"/>
    <col min="13" max="16384" width="9.125" style="6" customWidth="1"/>
  </cols>
  <sheetData>
    <row r="1" spans="8:11" ht="14.25">
      <c r="H1" s="65" t="s">
        <v>81</v>
      </c>
      <c r="I1" s="65"/>
      <c r="J1" s="65"/>
      <c r="K1" s="65"/>
    </row>
    <row r="2" spans="8:12" ht="16.5" customHeight="1">
      <c r="H2" s="65" t="s">
        <v>82</v>
      </c>
      <c r="I2" s="65"/>
      <c r="J2" s="65"/>
      <c r="K2" s="65"/>
      <c r="L2" s="39"/>
    </row>
    <row r="3" spans="1:12" ht="18" customHeight="1">
      <c r="A3" s="68" t="s">
        <v>33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3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38" t="s">
        <v>34</v>
      </c>
    </row>
    <row r="5" spans="1:12" ht="15" customHeight="1">
      <c r="A5" s="69" t="s">
        <v>35</v>
      </c>
      <c r="B5" s="69" t="s">
        <v>4</v>
      </c>
      <c r="C5" s="69" t="s">
        <v>73</v>
      </c>
      <c r="D5" s="69" t="s">
        <v>6</v>
      </c>
      <c r="E5" s="70" t="s">
        <v>36</v>
      </c>
      <c r="F5" s="70" t="s">
        <v>37</v>
      </c>
      <c r="G5" s="70" t="s">
        <v>1</v>
      </c>
      <c r="H5" s="70"/>
      <c r="I5" s="70"/>
      <c r="J5" s="70"/>
      <c r="K5" s="70"/>
      <c r="L5" s="73" t="s">
        <v>47</v>
      </c>
    </row>
    <row r="6" spans="1:12" ht="15">
      <c r="A6" s="69"/>
      <c r="B6" s="69"/>
      <c r="C6" s="69"/>
      <c r="D6" s="69"/>
      <c r="E6" s="70"/>
      <c r="F6" s="70"/>
      <c r="G6" s="70" t="s">
        <v>38</v>
      </c>
      <c r="H6" s="70" t="s">
        <v>39</v>
      </c>
      <c r="I6" s="70"/>
      <c r="J6" s="70"/>
      <c r="K6" s="70"/>
      <c r="L6" s="74"/>
    </row>
    <row r="7" spans="1:12" ht="14.25" customHeight="1">
      <c r="A7" s="69"/>
      <c r="B7" s="69"/>
      <c r="C7" s="69"/>
      <c r="D7" s="69"/>
      <c r="E7" s="70"/>
      <c r="F7" s="70"/>
      <c r="G7" s="70"/>
      <c r="H7" s="70" t="s">
        <v>40</v>
      </c>
      <c r="I7" s="70" t="s">
        <v>41</v>
      </c>
      <c r="J7" s="76" t="s">
        <v>57</v>
      </c>
      <c r="K7" s="76" t="s">
        <v>46</v>
      </c>
      <c r="L7" s="74"/>
    </row>
    <row r="8" spans="1:12" ht="14.25" customHeight="1">
      <c r="A8" s="69"/>
      <c r="B8" s="69"/>
      <c r="C8" s="69"/>
      <c r="D8" s="69"/>
      <c r="E8" s="70"/>
      <c r="F8" s="70"/>
      <c r="G8" s="70"/>
      <c r="H8" s="70"/>
      <c r="I8" s="70"/>
      <c r="J8" s="76"/>
      <c r="K8" s="76"/>
      <c r="L8" s="74"/>
    </row>
    <row r="9" spans="1:12" ht="31.5" customHeight="1">
      <c r="A9" s="69"/>
      <c r="B9" s="69"/>
      <c r="C9" s="69"/>
      <c r="D9" s="69"/>
      <c r="E9" s="70"/>
      <c r="F9" s="70"/>
      <c r="G9" s="70"/>
      <c r="H9" s="70"/>
      <c r="I9" s="70"/>
      <c r="J9" s="76"/>
      <c r="K9" s="76"/>
      <c r="L9" s="75"/>
    </row>
    <row r="10" spans="1:12" ht="13.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</row>
    <row r="11" spans="1:12" ht="99.75" customHeight="1">
      <c r="A11" s="17">
        <v>1</v>
      </c>
      <c r="B11" s="17">
        <v>600</v>
      </c>
      <c r="C11" s="17">
        <v>60013</v>
      </c>
      <c r="D11" s="17">
        <v>6050</v>
      </c>
      <c r="E11" s="59" t="s">
        <v>51</v>
      </c>
      <c r="F11" s="41">
        <f aca="true" t="shared" si="0" ref="F11:G13">G11</f>
        <v>238825</v>
      </c>
      <c r="G11" s="41">
        <f t="shared" si="0"/>
        <v>238825</v>
      </c>
      <c r="H11" s="41">
        <v>238825</v>
      </c>
      <c r="I11" s="42"/>
      <c r="J11" s="43"/>
      <c r="K11" s="42"/>
      <c r="L11" s="42" t="s">
        <v>42</v>
      </c>
    </row>
    <row r="12" spans="1:12" ht="70.5" customHeight="1">
      <c r="A12" s="17">
        <v>2</v>
      </c>
      <c r="B12" s="17">
        <v>600</v>
      </c>
      <c r="C12" s="17">
        <v>60013</v>
      </c>
      <c r="D12" s="17">
        <v>6050</v>
      </c>
      <c r="E12" s="59" t="s">
        <v>43</v>
      </c>
      <c r="F12" s="41">
        <f t="shared" si="0"/>
        <v>80000</v>
      </c>
      <c r="G12" s="41">
        <f t="shared" si="0"/>
        <v>80000</v>
      </c>
      <c r="H12" s="41">
        <v>80000</v>
      </c>
      <c r="I12" s="42"/>
      <c r="J12" s="43"/>
      <c r="K12" s="42"/>
      <c r="L12" s="42" t="s">
        <v>42</v>
      </c>
    </row>
    <row r="13" spans="1:12" ht="64.5" customHeight="1">
      <c r="A13" s="17">
        <v>3</v>
      </c>
      <c r="B13" s="17">
        <v>600</v>
      </c>
      <c r="C13" s="17">
        <v>60016</v>
      </c>
      <c r="D13" s="17">
        <v>6050</v>
      </c>
      <c r="E13" s="62" t="s">
        <v>78</v>
      </c>
      <c r="F13" s="41">
        <f t="shared" si="0"/>
        <v>23000</v>
      </c>
      <c r="G13" s="41">
        <f t="shared" si="0"/>
        <v>23000</v>
      </c>
      <c r="H13" s="41">
        <v>23000</v>
      </c>
      <c r="I13" s="42"/>
      <c r="J13" s="43"/>
      <c r="K13" s="42"/>
      <c r="L13" s="42" t="s">
        <v>42</v>
      </c>
    </row>
    <row r="14" spans="1:12" s="9" customFormat="1" ht="17.25" customHeight="1">
      <c r="A14" s="77" t="s">
        <v>49</v>
      </c>
      <c r="B14" s="78"/>
      <c r="C14" s="78"/>
      <c r="D14" s="78"/>
      <c r="E14" s="79"/>
      <c r="F14" s="45">
        <f>SUM(F11:F13)</f>
        <v>341825</v>
      </c>
      <c r="G14" s="45">
        <f>SUM(G11:G13)</f>
        <v>341825</v>
      </c>
      <c r="H14" s="45">
        <f>SUM(H11:H13)</f>
        <v>341825</v>
      </c>
      <c r="I14" s="57"/>
      <c r="J14" s="58"/>
      <c r="K14" s="57"/>
      <c r="L14" s="57"/>
    </row>
    <row r="15" spans="1:12" ht="20.25" customHeight="1">
      <c r="A15" s="17">
        <v>4</v>
      </c>
      <c r="B15" s="17">
        <v>754</v>
      </c>
      <c r="C15" s="17">
        <v>75495</v>
      </c>
      <c r="D15" s="17">
        <v>6050</v>
      </c>
      <c r="E15" s="32" t="s">
        <v>48</v>
      </c>
      <c r="F15" s="41">
        <f>G15</f>
        <v>150000</v>
      </c>
      <c r="G15" s="41">
        <f>H15</f>
        <v>150000</v>
      </c>
      <c r="H15" s="41">
        <v>150000</v>
      </c>
      <c r="I15" s="42"/>
      <c r="J15" s="43"/>
      <c r="K15" s="42"/>
      <c r="L15" s="42" t="s">
        <v>42</v>
      </c>
    </row>
    <row r="16" spans="1:12" s="9" customFormat="1" ht="19.5" customHeight="1">
      <c r="A16" s="80" t="s">
        <v>55</v>
      </c>
      <c r="B16" s="81"/>
      <c r="C16" s="81"/>
      <c r="D16" s="81"/>
      <c r="E16" s="82"/>
      <c r="F16" s="45">
        <f>G16</f>
        <v>150000</v>
      </c>
      <c r="G16" s="45">
        <f>SUM(G15)</f>
        <v>150000</v>
      </c>
      <c r="H16" s="45">
        <f>SUM(H15)</f>
        <v>150000</v>
      </c>
      <c r="I16" s="57"/>
      <c r="J16" s="58"/>
      <c r="K16" s="57"/>
      <c r="L16" s="57"/>
    </row>
    <row r="17" spans="1:12" ht="27.75" customHeight="1">
      <c r="A17" s="17">
        <v>5</v>
      </c>
      <c r="B17" s="17">
        <v>801</v>
      </c>
      <c r="C17" s="17">
        <v>80101</v>
      </c>
      <c r="D17" s="17">
        <v>6050</v>
      </c>
      <c r="E17" s="59" t="s">
        <v>75</v>
      </c>
      <c r="F17" s="41">
        <f>G17</f>
        <v>100000</v>
      </c>
      <c r="G17" s="41">
        <f>H17</f>
        <v>100000</v>
      </c>
      <c r="H17" s="41">
        <v>100000</v>
      </c>
      <c r="I17" s="42"/>
      <c r="J17" s="43"/>
      <c r="K17" s="42"/>
      <c r="L17" s="42" t="s">
        <v>42</v>
      </c>
    </row>
    <row r="18" spans="1:12" s="9" customFormat="1" ht="17.25" customHeight="1">
      <c r="A18" s="77" t="s">
        <v>56</v>
      </c>
      <c r="B18" s="78"/>
      <c r="C18" s="78"/>
      <c r="D18" s="78"/>
      <c r="E18" s="79"/>
      <c r="F18" s="45">
        <f>SUM(F17)</f>
        <v>100000</v>
      </c>
      <c r="G18" s="45">
        <f>SUM(G17)</f>
        <v>100000</v>
      </c>
      <c r="H18" s="45">
        <f>SUM(H17)</f>
        <v>100000</v>
      </c>
      <c r="I18" s="45"/>
      <c r="J18" s="45"/>
      <c r="K18" s="45"/>
      <c r="L18" s="45" t="s">
        <v>50</v>
      </c>
    </row>
    <row r="19" spans="1:12" s="9" customFormat="1" ht="18.75" customHeight="1">
      <c r="A19" s="83" t="s">
        <v>13</v>
      </c>
      <c r="B19" s="83"/>
      <c r="C19" s="83"/>
      <c r="D19" s="83"/>
      <c r="E19" s="83"/>
      <c r="F19" s="45">
        <f>G19</f>
        <v>591825</v>
      </c>
      <c r="G19" s="61">
        <f>G14+G16+G18</f>
        <v>591825</v>
      </c>
      <c r="H19" s="45">
        <f>H14+H16+H18</f>
        <v>591825</v>
      </c>
      <c r="I19" s="45">
        <v>0</v>
      </c>
      <c r="J19" s="45"/>
      <c r="K19" s="45">
        <v>0</v>
      </c>
      <c r="L19" s="60" t="s">
        <v>44</v>
      </c>
    </row>
    <row r="20" spans="1:12" ht="4.5" customHeight="1">
      <c r="A20" s="46"/>
      <c r="B20" s="46"/>
      <c r="C20" s="46"/>
      <c r="D20" s="46"/>
      <c r="E20" s="46"/>
      <c r="F20" s="47"/>
      <c r="G20" s="48"/>
      <c r="H20" s="47"/>
      <c r="I20" s="47"/>
      <c r="J20" s="47"/>
      <c r="K20" s="47"/>
      <c r="L20" s="46"/>
    </row>
    <row r="21" spans="9:12" ht="14.25">
      <c r="I21" s="71" t="s">
        <v>2</v>
      </c>
      <c r="J21" s="71"/>
      <c r="K21" s="71"/>
      <c r="L21" s="71"/>
    </row>
    <row r="22" spans="1:12" ht="18.75" customHeight="1">
      <c r="A22" s="72"/>
      <c r="B22" s="72"/>
      <c r="C22" s="72"/>
      <c r="D22" s="72"/>
      <c r="E22" s="72"/>
      <c r="I22" s="71" t="s">
        <v>12</v>
      </c>
      <c r="J22" s="71"/>
      <c r="K22" s="71"/>
      <c r="L22" s="71"/>
    </row>
  </sheetData>
  <mergeCells count="24">
    <mergeCell ref="A14:E14"/>
    <mergeCell ref="A16:E16"/>
    <mergeCell ref="A18:E18"/>
    <mergeCell ref="A19:E19"/>
    <mergeCell ref="I21:L21"/>
    <mergeCell ref="A22:E22"/>
    <mergeCell ref="I22:L22"/>
    <mergeCell ref="L5:L9"/>
    <mergeCell ref="G6:G9"/>
    <mergeCell ref="H6:K6"/>
    <mergeCell ref="H7:H9"/>
    <mergeCell ref="I7:I9"/>
    <mergeCell ref="J7:J9"/>
    <mergeCell ref="K7:K9"/>
    <mergeCell ref="H1:K1"/>
    <mergeCell ref="H2:K2"/>
    <mergeCell ref="A3:L3"/>
    <mergeCell ref="A5:A9"/>
    <mergeCell ref="B5:B9"/>
    <mergeCell ref="C5:C9"/>
    <mergeCell ref="D5:D9"/>
    <mergeCell ref="E5:E9"/>
    <mergeCell ref="F5:F9"/>
    <mergeCell ref="G5:K5"/>
  </mergeCells>
  <printOptions/>
  <pageMargins left="0.17" right="0.17" top="0.31" bottom="0.35" header="0.21" footer="0.24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2008-03-18T07:41:24Z</cp:lastPrinted>
  <dcterms:created xsi:type="dcterms:W3CDTF">2001-03-21T13:01:08Z</dcterms:created>
  <dcterms:modified xsi:type="dcterms:W3CDTF">2008-03-25T10:40:08Z</dcterms:modified>
  <cp:category/>
  <cp:version/>
  <cp:contentType/>
  <cp:contentStatus/>
</cp:coreProperties>
</file>