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1 do 377" sheetId="1" r:id="rId1"/>
    <sheet name="zał 2 do 377" sheetId="2" r:id="rId2"/>
    <sheet name="zał 3 do 377" sheetId="3" r:id="rId3"/>
  </sheets>
  <definedNames>
    <definedName name="_xlnm.Print_Area" localSheetId="0">'zał 1 do 377'!$A$2:$E$29</definedName>
    <definedName name="_xlnm.Print_Area" localSheetId="1">'zał 2 do 377'!$A$1:$F$30</definedName>
    <definedName name="_xlnm.Print_Area" localSheetId="2">'zał 3 do 377'!$A$1:$I$46</definedName>
  </definedNames>
  <calcPr fullCalcOnLoad="1"/>
</workbook>
</file>

<file path=xl/sharedStrings.xml><?xml version="1.0" encoding="utf-8"?>
<sst xmlns="http://schemas.openxmlformats.org/spreadsheetml/2006/main" count="129" uniqueCount="103">
  <si>
    <t>Budowa sieci kanalizacyjnej w gminie</t>
  </si>
  <si>
    <t>Lp</t>
  </si>
  <si>
    <t>Plan po zmianie</t>
  </si>
  <si>
    <t>N a z w a</t>
  </si>
  <si>
    <t>Przewodniczący Rady Gminy</t>
  </si>
  <si>
    <t>Wydatki</t>
  </si>
  <si>
    <t>Dział</t>
  </si>
  <si>
    <t>Rozdział</t>
  </si>
  <si>
    <t>§</t>
  </si>
  <si>
    <t>Nazwa</t>
  </si>
  <si>
    <t>Kwota</t>
  </si>
  <si>
    <t>Zakup usług pozostałych</t>
  </si>
  <si>
    <t>Oświata i wychowanie</t>
  </si>
  <si>
    <t>Szkoły podstawowe</t>
  </si>
  <si>
    <t>Uzasadnienie:</t>
  </si>
  <si>
    <t>Mirosław Byczak</t>
  </si>
  <si>
    <t>Plan przed zmianą</t>
  </si>
  <si>
    <t>010</t>
  </si>
  <si>
    <t>01010</t>
  </si>
  <si>
    <t>Ogółem</t>
  </si>
  <si>
    <t>Zestawienie zmian w planie dochodów i  wydatków budżetu Gminy Jaktorów</t>
  </si>
  <si>
    <t>Dochody</t>
  </si>
  <si>
    <t>Ogółem  zwiększenie dochodów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</si>
  <si>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</si>
  <si>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</si>
  <si>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</si>
  <si>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6050</t>
  </si>
  <si>
    <t>400</t>
  </si>
  <si>
    <t>4002</t>
  </si>
  <si>
    <t>6060</t>
  </si>
  <si>
    <t>Zakup pompy głębinowej i pompy do zestawu pomp tłocznych</t>
  </si>
  <si>
    <t>Zakup budynku ośrodka zdrowia w Jaktorowie</t>
  </si>
  <si>
    <t>900</t>
  </si>
  <si>
    <t>90001</t>
  </si>
  <si>
    <t>Zestawienie zmian w planie wydatków inwestycyjnych na rok 2006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</si>
  <si>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</si>
  <si>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</si>
  <si>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</si>
  <si>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</si>
  <si>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</si>
  <si>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700 - Gospodarka mieszkaniowa</t>
  </si>
  <si>
    <t>Razem dział 750 - Administracja publiczna</t>
  </si>
  <si>
    <t>razem dział 801 - Oświata i wychowanie</t>
  </si>
  <si>
    <t>razem dział 852 - Pomoc społeczna</t>
  </si>
  <si>
    <t>Razem dział 900 - Gospodarka komunalna i ochrona środowiska</t>
  </si>
  <si>
    <t>Budowa drogi asfaltowej w Henryszewie (regulacja stanu prawnego drogi - II etap)</t>
  </si>
  <si>
    <t xml:space="preserve">Projekt na wykonanie sygnalizacji świetlnej na skrzyżowaniu ul. Warszawskiej i Chełmońskiego  w Jaktorowie 
</t>
  </si>
  <si>
    <t>Opracowanie dokumentacji na budowę budynku Gimnazjum w Jaktorowie</t>
  </si>
  <si>
    <t>Rozliczenie budowy hali sportowej przy Szkole Podstawowej w Jaktorowie</t>
  </si>
  <si>
    <t>90003</t>
  </si>
  <si>
    <t>Zakup urządzeń do wycinania gałęzi (kosy, rębak)</t>
  </si>
  <si>
    <t>Budowa sieci wodociągowej w Gminie (Budy Zosine, Budy Stare, Budy Grzybek)</t>
  </si>
  <si>
    <t>Zmniejszenie</t>
  </si>
  <si>
    <t xml:space="preserve">                               Rady Gminy Jaktorów</t>
  </si>
  <si>
    <t>Zestawienie zmian w planie wydatków budżetowych  na rok 2006</t>
  </si>
  <si>
    <t>Wydatki:</t>
  </si>
  <si>
    <t>Zmniejsze-
nie</t>
  </si>
  <si>
    <t>Zwiększe-
nie</t>
  </si>
  <si>
    <t>Wydatki na zakup i objęcie akcji, wniesienie wkładów do spółek prawa handlowego oraz na fundusz statutowy banków państwowych i innych instytucji finansowych</t>
  </si>
  <si>
    <t>Ogółem zmiany</t>
  </si>
  <si>
    <t>6010</t>
  </si>
  <si>
    <t>Wynagrodzenia osobowe pracowników</t>
  </si>
  <si>
    <t>Składki na ubezpieczenia społeczne</t>
  </si>
  <si>
    <t>Składki na Fundusz Pracy</t>
  </si>
  <si>
    <t xml:space="preserve">Różne rozliczenia </t>
  </si>
  <si>
    <t xml:space="preserve">wynikających z przeniesienia wydatków między  działami, rozdziałami i paragrafami  klasyfikacji budżetowej.   </t>
  </si>
  <si>
    <t>Wykonanie chodników w ul. Warszawskiej, na odcinku od ul. Ogrodowej do ul. Powstańców w Jaktorowie i w ul. Kościuszki, na odcinku od ul. Ogrodowej do ul. Maklakiewicza w Międzyborowie - stosownie do zawartych w dniu 30.05.2006 r. umów z Województwem Mazowieckim-Mazowieckim Zarządem Dróg Wojewódzkich z siedzibą w Warszawie</t>
  </si>
  <si>
    <t xml:space="preserve">Projekt na budowę chodnika w Międzyborowie i Sadych Budach w ul. Kościuszki (od ul. Maklakiewicza do ul. Ogrodowej), </t>
  </si>
  <si>
    <t>Przebudowa  2,6km drogi  o znaczeniu regionalnym w  Budach  Michałowskich w gminie Jaktorów</t>
  </si>
  <si>
    <t>razem  poz 5</t>
  </si>
  <si>
    <t>Zakup działki Nr 338/1, 338/2, 338/3 we wsi Kolonia Jaktorów</t>
  </si>
  <si>
    <t>Zakup rusztowania aluminiowego dla Urzędu Gminy</t>
  </si>
  <si>
    <t>Wykonanie robót elewacyjnych budynku Szkoły Podstawowej w Jaktorowie - termoizolacja</t>
  </si>
  <si>
    <t>w tym: środki z emisji obligacji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</si>
  <si>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</si>
  <si>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</si>
  <si>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Zakup kserokopiarki i klimatyzatora dla GOPS w Jaktorowie</t>
  </si>
  <si>
    <t>Przedszkola</t>
  </si>
  <si>
    <t>Edukacyjna opieka wychowawcza</t>
  </si>
  <si>
    <t>Opracowanie dokumentacji na budowę hali sportowej przy Zespole Szkół Publicznych w Międzyborowie oraz studium wykonalności</t>
  </si>
  <si>
    <t>Prace geodezyjno-projektowe: a) drogi gminnej ul. Armii Krajowej od trasy 719 -ul. Kościuszki, ul. Kopernika do wiaduktu CMK w Bieganowie (cmentarz) z odejściem w ul. Staszica do ul. Okrężnej, b) drogi gminnej ul. Parkowa od drogi powiatowej nr 133 -ul. Pomorska, ul. Jagiełły do trasy nr 719 (ul. Warszawska), c) opracowanie studium wykonalności ul. Kopernika w Międzyborowie oraz ul. Parkowej w Jaktorowie.</t>
  </si>
  <si>
    <t>Zakup zestawów komputerowych dla Urzędu Gminy Jaktorów</t>
  </si>
  <si>
    <t>Nadbudowa budynku Szkoły Podstawowej w Międzyborowie oraz opracowanie studium wykonalności.</t>
  </si>
  <si>
    <t>Opracowanie studium wykonalności budowy przedszkola z salą wielofunkcyjną w Jaktorowie</t>
  </si>
  <si>
    <t>na rok 2006  w związku ze zwiększeniem  subwencji ogólnej .</t>
  </si>
  <si>
    <t>2920</t>
  </si>
  <si>
    <t>Część oświatowa subwencji ogólnej dla jst</t>
  </si>
  <si>
    <t>Subwencje ogólne z budżetu państwa</t>
  </si>
  <si>
    <t>Zakup usług remontowych</t>
  </si>
  <si>
    <t>Zwiększa się  część oświatową subwencji ogólnej   o kwotę 28.694,-zł  z przeznaczeniem na wydatki związane z adaptacją  auli w Gimnazjum w Międzyborowie - 24.000,-zł oraz na dofinansowanie wydatków związanych z dowozem dzieci niepełnosprawnych do przedszkola integracyjnego w Grodzisku Maz - 4.694,-zł..</t>
  </si>
  <si>
    <t>Świetlice szkolne</t>
  </si>
  <si>
    <t>Zakup materiałów i wyposażenia</t>
  </si>
  <si>
    <t>Wydatki inwestycyjne jednostek budżetowych</t>
  </si>
  <si>
    <t>Dotacja podmiotowa z budżetu dla niepublicznej jednostki systemu oświaty</t>
  </si>
  <si>
    <t>Gimnazja</t>
  </si>
  <si>
    <r>
      <t xml:space="preserve">Uzasadnienie:
</t>
    </r>
    <r>
      <rPr>
        <sz val="11"/>
        <rFont val="Arial CE"/>
        <family val="0"/>
      </rPr>
      <t>Zmiany powyższe wprowadza się z uwagi na konieczność zabezpieczenia wydatków na następujące cele:
1)  przenosi się kwotę 3.384,-zł do działu 854 - Edukacyjna opieka wychowawcza na pokrycie braków finansowych w zakresie wynagrodzeń i pochodnych  pracowników  Świetlicy szkolnej w   Zespole Szkół Publicznych w Jaktorowie,
2) przeniesienie kwoty 14.640,-zł dotyczy wydatku związanego z wykonaniem projektu zamiennego Gimnazjum w Międzyborowie i wiąże się z potrzebą zastosowania właściwego rozdziału klasyfikacji  budżetowej,
3) niewydatkowane środki  inwestycyjne w kwocie 13.000,-zł przeznacza się  na  zabezpieczenie wydatków na dowóz dzieci niepełnosprawnych do przedszkola integracyjnego w Grodzisku Maz. - 4.490,-zł oraz na dotację dla Przedszkola Niepublicznego Puchatek w Jaktorowie - 8.510,-zł.
      Ponadto zmniejsza się plan wydatków budżetowych w Zespole Szkół w Międzyborowie w Rozdziale 80101-Szkoły podstawowe w § 4270 - Zakup usług remontowych o kwotę 5.000,-zł i jednocześnie zwiększa się plan wydatków budżetowch Zespołu Szkół Publicznych w Jaktorowie  w Rozdziale 80101 - Szkoły podstawowe w § 4210 - Zakup materiałów i wyposażenia o kwotę 5.000,-zł
zgodnie z wnioskami Dyrektorów Zespołów Szkół, w związku z korzystaniem w miesiącu wrześniu 
i październiku b.r. z sal lekcyjnych w budynku Szkoły Podstawowej w Jaktorowie przez uczniów ZSP 
w Międzyborowie.</t>
    </r>
    <r>
      <rPr>
        <sz val="11"/>
        <rFont val="Arial CE"/>
        <family val="2"/>
      </rPr>
      <t xml:space="preserve">
 </t>
    </r>
  </si>
  <si>
    <t>Zakup wyposażenia do pracowni językowej i informatycznej w ZSP Międzyborów.</t>
  </si>
  <si>
    <t xml:space="preserve">                              Zał. Nr 1  do uchwały Nr II /7/2006</t>
  </si>
  <si>
    <t xml:space="preserve">                                   Rady Gminy Jaktorów z dnia 4 grudnia 2006r</t>
  </si>
  <si>
    <t xml:space="preserve">                                          Zał. Nr 2 do uchwały Nr II/ 7/2006</t>
  </si>
  <si>
    <t xml:space="preserve">                               z dnia 4 grudnia 2006r</t>
  </si>
  <si>
    <t xml:space="preserve">                                                                                                      Zał. Nr 3 do Uchwały Nr II /7/2006</t>
  </si>
  <si>
    <t xml:space="preserve">                                                                               Rady Gminy Jaktorów z dnia 4 grudnia 2006r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</si>
</sst>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 CE"/>
      <family val="0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" fontId="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I9" sqref="I9"/>
    </sheetView>
  </sheetViews>
  <sheetFormatPr defaultColWidth="9.00390625" defaultRowHeight="12.75"/>
  <cols>
    <col min="1" max="1" width="6.00390625" style="0" customWidth="1"/>
    <col min="2" max="2" width="9.625" style="0" customWidth="1"/>
    <col min="3" max="3" width="6.625" style="0" customWidth="1"/>
    <col min="4" max="4" width="57.00390625" style="0" customWidth="1"/>
    <col min="5" max="5" width="12.75390625" style="0" customWidth="1"/>
  </cols>
  <sheetData>
    <row r="2" ht="17.25" customHeight="1">
      <c r="D2" s="13" t="s">
        <v>97</v>
      </c>
    </row>
    <row r="3" ht="14.25">
      <c r="D3" s="23" t="s">
        <v>98</v>
      </c>
    </row>
    <row r="4" ht="15.75" customHeight="1">
      <c r="D4" s="30"/>
    </row>
    <row r="5" spans="1:5" ht="15">
      <c r="A5" s="2"/>
      <c r="B5" s="76" t="s">
        <v>20</v>
      </c>
      <c r="C5" s="76"/>
      <c r="D5" s="76"/>
      <c r="E5" s="76"/>
    </row>
    <row r="6" spans="1:5" ht="19.5" customHeight="1">
      <c r="A6" s="77" t="s">
        <v>84</v>
      </c>
      <c r="B6" s="77"/>
      <c r="C6" s="77"/>
      <c r="D6" s="77"/>
      <c r="E6" s="77"/>
    </row>
    <row r="7" spans="1:4" ht="21.75" customHeight="1">
      <c r="A7" s="16"/>
      <c r="B7" s="16" t="s">
        <v>21</v>
      </c>
      <c r="C7" s="16"/>
      <c r="D7" s="16"/>
    </row>
    <row r="8" spans="1:5" s="31" customFormat="1" ht="21.75" customHeight="1">
      <c r="A8" s="5" t="s">
        <v>6</v>
      </c>
      <c r="B8" s="5" t="s">
        <v>7</v>
      </c>
      <c r="C8" s="5" t="s">
        <v>8</v>
      </c>
      <c r="D8" s="5" t="s">
        <v>3</v>
      </c>
      <c r="E8" s="5" t="s">
        <v>10</v>
      </c>
    </row>
    <row r="9" spans="1:5" s="3" customFormat="1" ht="14.25">
      <c r="A9" s="5">
        <v>1</v>
      </c>
      <c r="B9" s="5">
        <v>2</v>
      </c>
      <c r="C9" s="5">
        <v>3</v>
      </c>
      <c r="D9" s="5">
        <v>4</v>
      </c>
      <c r="E9" s="1">
        <v>6</v>
      </c>
    </row>
    <row r="10" spans="1:5" s="35" customFormat="1" ht="19.5" customHeight="1">
      <c r="A10" s="12">
        <v>758</v>
      </c>
      <c r="B10" s="12"/>
      <c r="C10" s="34"/>
      <c r="D10" s="60" t="s">
        <v>64</v>
      </c>
      <c r="E10" s="70">
        <f>E11</f>
        <v>28694</v>
      </c>
    </row>
    <row r="11" spans="1:5" s="3" customFormat="1" ht="19.5" customHeight="1">
      <c r="A11" s="5"/>
      <c r="B11" s="5">
        <v>75801</v>
      </c>
      <c r="C11" s="24"/>
      <c r="D11" s="65" t="s">
        <v>86</v>
      </c>
      <c r="E11" s="71">
        <f>E12</f>
        <v>28694</v>
      </c>
    </row>
    <row r="12" spans="1:5" s="3" customFormat="1" ht="18" customHeight="1">
      <c r="A12" s="5"/>
      <c r="B12" s="5"/>
      <c r="C12" s="24" t="s">
        <v>85</v>
      </c>
      <c r="D12" s="65" t="s">
        <v>87</v>
      </c>
      <c r="E12" s="71">
        <v>28694</v>
      </c>
    </row>
    <row r="13" spans="1:5" ht="21" customHeight="1">
      <c r="A13" s="4"/>
      <c r="B13" s="4"/>
      <c r="C13" s="4"/>
      <c r="D13" s="5" t="s">
        <v>22</v>
      </c>
      <c r="E13" s="66">
        <f>E10</f>
        <v>28694</v>
      </c>
    </row>
    <row r="14" spans="1:5" s="16" customFormat="1" ht="14.25">
      <c r="A14" s="32"/>
      <c r="B14" s="32"/>
      <c r="C14" s="32"/>
      <c r="D14" s="32"/>
      <c r="E14" s="33"/>
    </row>
    <row r="15" spans="1:5" ht="21.75" customHeight="1">
      <c r="A15" s="32"/>
      <c r="B15" s="32" t="s">
        <v>5</v>
      </c>
      <c r="C15" s="32"/>
      <c r="D15" s="32"/>
      <c r="E15" s="33"/>
    </row>
    <row r="16" spans="1:5" s="3" customFormat="1" ht="17.25" customHeight="1">
      <c r="A16" s="5" t="s">
        <v>6</v>
      </c>
      <c r="B16" s="5" t="s">
        <v>7</v>
      </c>
      <c r="C16" s="5" t="s">
        <v>8</v>
      </c>
      <c r="D16" s="5" t="s">
        <v>9</v>
      </c>
      <c r="E16" s="1" t="s">
        <v>10</v>
      </c>
    </row>
    <row r="17" spans="1:5" s="3" customFormat="1" ht="15.75" customHeight="1">
      <c r="A17" s="5">
        <v>1</v>
      </c>
      <c r="B17" s="5">
        <v>2</v>
      </c>
      <c r="C17" s="5">
        <v>3</v>
      </c>
      <c r="D17" s="5">
        <v>4</v>
      </c>
      <c r="E17" s="1">
        <v>5</v>
      </c>
    </row>
    <row r="18" spans="1:5" s="35" customFormat="1" ht="19.5" customHeight="1">
      <c r="A18" s="12">
        <v>801</v>
      </c>
      <c r="B18" s="12"/>
      <c r="C18" s="12"/>
      <c r="D18" s="21" t="s">
        <v>12</v>
      </c>
      <c r="E18" s="70">
        <f>E19+E21</f>
        <v>28694</v>
      </c>
    </row>
    <row r="19" spans="1:5" s="3" customFormat="1" ht="18" customHeight="1">
      <c r="A19" s="5"/>
      <c r="B19" s="5">
        <v>80104</v>
      </c>
      <c r="C19" s="5"/>
      <c r="D19" s="4" t="s">
        <v>77</v>
      </c>
      <c r="E19" s="71">
        <f>E20</f>
        <v>4694</v>
      </c>
    </row>
    <row r="20" spans="1:5" s="3" customFormat="1" ht="18" customHeight="1">
      <c r="A20" s="5"/>
      <c r="B20" s="5"/>
      <c r="C20" s="5">
        <v>4300</v>
      </c>
      <c r="D20" s="4" t="s">
        <v>11</v>
      </c>
      <c r="E20" s="71">
        <v>4694</v>
      </c>
    </row>
    <row r="21" spans="1:5" s="3" customFormat="1" ht="18" customHeight="1">
      <c r="A21" s="5"/>
      <c r="B21" s="5">
        <v>80110</v>
      </c>
      <c r="C21" s="5"/>
      <c r="D21" s="4" t="s">
        <v>94</v>
      </c>
      <c r="E21" s="71">
        <f>E22</f>
        <v>24000</v>
      </c>
    </row>
    <row r="22" spans="1:5" s="3" customFormat="1" ht="18" customHeight="1">
      <c r="A22" s="5"/>
      <c r="B22" s="5"/>
      <c r="C22" s="5">
        <v>4270</v>
      </c>
      <c r="D22" s="4" t="s">
        <v>88</v>
      </c>
      <c r="E22" s="71">
        <v>24000</v>
      </c>
    </row>
    <row r="23" spans="1:5" s="3" customFormat="1" ht="18" customHeight="1">
      <c r="A23" s="5"/>
      <c r="B23" s="5"/>
      <c r="C23" s="24"/>
      <c r="D23" s="39" t="s">
        <v>23</v>
      </c>
      <c r="E23" s="71">
        <f>E18</f>
        <v>28694</v>
      </c>
    </row>
    <row r="24" spans="1:5" s="3" customFormat="1" ht="23.25" customHeight="1">
      <c r="A24" s="36"/>
      <c r="B24" s="36" t="s">
        <v>14</v>
      </c>
      <c r="C24" s="37"/>
      <c r="D24" s="40"/>
      <c r="E24" s="38"/>
    </row>
    <row r="25" spans="1:5" s="3" customFormat="1" ht="63" customHeight="1">
      <c r="A25" s="75" t="s">
        <v>89</v>
      </c>
      <c r="B25" s="75"/>
      <c r="C25" s="75"/>
      <c r="D25" s="75"/>
      <c r="E25" s="75"/>
    </row>
    <row r="26" spans="1:5" s="3" customFormat="1" ht="16.5" customHeight="1">
      <c r="A26" s="36"/>
      <c r="B26" s="36"/>
      <c r="C26" s="37"/>
      <c r="D26" s="40"/>
      <c r="E26" s="38"/>
    </row>
    <row r="27" spans="4:5" ht="12.75">
      <c r="D27" s="74" t="s">
        <v>24</v>
      </c>
      <c r="E27" s="74"/>
    </row>
    <row r="29" ht="12.75">
      <c r="D29" s="3" t="s">
        <v>25</v>
      </c>
    </row>
  </sheetData>
  <mergeCells count="4">
    <mergeCell ref="D27:E27"/>
    <mergeCell ref="A25:E25"/>
    <mergeCell ref="B5:E5"/>
    <mergeCell ref="A6:E6"/>
  </mergeCells>
  <printOptions/>
  <pageMargins left="0.7" right="0.4" top="0.72" bottom="0.63" header="0.5" footer="0.5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I12" sqref="I12"/>
    </sheetView>
  </sheetViews>
  <sheetFormatPr defaultColWidth="9.00390625" defaultRowHeight="12.75"/>
  <cols>
    <col min="1" max="1" width="5.875" style="2" customWidth="1"/>
    <col min="2" max="2" width="9.25390625" style="2" customWidth="1"/>
    <col min="3" max="3" width="6.75390625" style="2" customWidth="1"/>
    <col min="4" max="4" width="48.25390625" style="2" customWidth="1"/>
    <col min="5" max="5" width="12.75390625" style="2" customWidth="1"/>
    <col min="6" max="6" width="12.25390625" style="2" customWidth="1"/>
    <col min="7" max="7" width="5.625" style="2" customWidth="1"/>
    <col min="8" max="16384" width="9.125" style="2" customWidth="1"/>
  </cols>
  <sheetData>
    <row r="1" spans="3:7" ht="14.25">
      <c r="C1" s="78" t="s">
        <v>99</v>
      </c>
      <c r="D1" s="78"/>
      <c r="E1" s="78"/>
      <c r="F1" s="78"/>
      <c r="G1" s="13"/>
    </row>
    <row r="2" spans="4:7" ht="14.25">
      <c r="D2" s="78" t="s">
        <v>53</v>
      </c>
      <c r="E2" s="78"/>
      <c r="F2" s="78"/>
      <c r="G2" s="13"/>
    </row>
    <row r="3" spans="4:7" ht="14.25">
      <c r="D3" s="78" t="s">
        <v>100</v>
      </c>
      <c r="E3" s="78"/>
      <c r="F3" s="78"/>
      <c r="G3" s="13"/>
    </row>
    <row r="5" spans="1:6" ht="18.75" customHeight="1">
      <c r="A5" s="78" t="s">
        <v>54</v>
      </c>
      <c r="B5" s="78"/>
      <c r="C5" s="78"/>
      <c r="D5" s="78"/>
      <c r="E5" s="78"/>
      <c r="F5" s="78"/>
    </row>
    <row r="6" spans="1:6" ht="30.75" customHeight="1">
      <c r="A6" s="79" t="s">
        <v>65</v>
      </c>
      <c r="B6" s="79"/>
      <c r="C6" s="79"/>
      <c r="D6" s="79"/>
      <c r="E6" s="79"/>
      <c r="F6" s="79"/>
    </row>
    <row r="7" spans="1:2" ht="16.5" customHeight="1">
      <c r="A7" s="80" t="s">
        <v>55</v>
      </c>
      <c r="B7" s="80"/>
    </row>
    <row r="8" spans="1:6" s="57" customFormat="1" ht="25.5" customHeight="1">
      <c r="A8" s="54" t="s">
        <v>6</v>
      </c>
      <c r="B8" s="54" t="s">
        <v>7</v>
      </c>
      <c r="C8" s="55" t="s">
        <v>8</v>
      </c>
      <c r="D8" s="55" t="s">
        <v>3</v>
      </c>
      <c r="E8" s="56" t="s">
        <v>56</v>
      </c>
      <c r="F8" s="56" t="s">
        <v>57</v>
      </c>
    </row>
    <row r="9" spans="1:6" s="22" customFormat="1" ht="18" customHeight="1">
      <c r="A9" s="12">
        <v>801</v>
      </c>
      <c r="B9" s="12"/>
      <c r="C9" s="12"/>
      <c r="D9" s="21" t="s">
        <v>12</v>
      </c>
      <c r="E9" s="67">
        <f>E10+E15</f>
        <v>36024</v>
      </c>
      <c r="F9" s="67">
        <f>F10+F15+F19</f>
        <v>32640</v>
      </c>
    </row>
    <row r="10" spans="1:6" s="10" customFormat="1" ht="18" customHeight="1">
      <c r="A10" s="9"/>
      <c r="B10" s="9">
        <v>80101</v>
      </c>
      <c r="C10" s="9"/>
      <c r="D10" s="19" t="s">
        <v>13</v>
      </c>
      <c r="E10" s="68">
        <f>E11+E13+E14</f>
        <v>23024</v>
      </c>
      <c r="F10" s="68">
        <f>F12</f>
        <v>5000</v>
      </c>
    </row>
    <row r="11" spans="1:6" s="10" customFormat="1" ht="18" customHeight="1">
      <c r="A11" s="9"/>
      <c r="B11" s="9"/>
      <c r="C11" s="9">
        <v>4010</v>
      </c>
      <c r="D11" s="4" t="s">
        <v>61</v>
      </c>
      <c r="E11" s="68">
        <v>3384</v>
      </c>
      <c r="F11" s="68"/>
    </row>
    <row r="12" spans="1:6" s="10" customFormat="1" ht="18" customHeight="1">
      <c r="A12" s="9"/>
      <c r="B12" s="9"/>
      <c r="C12" s="9">
        <v>4210</v>
      </c>
      <c r="D12" s="4" t="s">
        <v>91</v>
      </c>
      <c r="E12" s="68"/>
      <c r="F12" s="68">
        <v>5000</v>
      </c>
    </row>
    <row r="13" spans="1:6" s="10" customFormat="1" ht="18" customHeight="1">
      <c r="A13" s="9"/>
      <c r="B13" s="9"/>
      <c r="C13" s="9">
        <v>4270</v>
      </c>
      <c r="D13" s="4" t="s">
        <v>88</v>
      </c>
      <c r="E13" s="68">
        <v>5000</v>
      </c>
      <c r="F13" s="68"/>
    </row>
    <row r="14" spans="1:6" s="10" customFormat="1" ht="18" customHeight="1">
      <c r="A14" s="9"/>
      <c r="B14" s="9"/>
      <c r="C14" s="9">
        <v>6050</v>
      </c>
      <c r="D14" s="15" t="s">
        <v>92</v>
      </c>
      <c r="E14" s="68">
        <v>14640</v>
      </c>
      <c r="F14" s="68"/>
    </row>
    <row r="15" spans="1:6" s="10" customFormat="1" ht="18" customHeight="1">
      <c r="A15" s="9"/>
      <c r="B15" s="9">
        <v>80104</v>
      </c>
      <c r="C15" s="9"/>
      <c r="D15" s="15" t="s">
        <v>77</v>
      </c>
      <c r="E15" s="68">
        <f>E18</f>
        <v>13000</v>
      </c>
      <c r="F15" s="68">
        <f>F16+F17</f>
        <v>13000</v>
      </c>
    </row>
    <row r="16" spans="1:6" s="10" customFormat="1" ht="18" customHeight="1">
      <c r="A16" s="9"/>
      <c r="B16" s="9"/>
      <c r="C16" s="9">
        <v>2540</v>
      </c>
      <c r="D16" s="15" t="s">
        <v>93</v>
      </c>
      <c r="E16" s="68"/>
      <c r="F16" s="68">
        <v>8510</v>
      </c>
    </row>
    <row r="17" spans="1:6" s="10" customFormat="1" ht="18" customHeight="1">
      <c r="A17" s="9"/>
      <c r="B17" s="9"/>
      <c r="C17" s="9">
        <v>4300</v>
      </c>
      <c r="D17" s="15" t="s">
        <v>11</v>
      </c>
      <c r="E17" s="68"/>
      <c r="F17" s="68">
        <v>4490</v>
      </c>
    </row>
    <row r="18" spans="1:6" s="10" customFormat="1" ht="18" customHeight="1">
      <c r="A18" s="9"/>
      <c r="B18" s="9"/>
      <c r="C18" s="9">
        <v>6050</v>
      </c>
      <c r="D18" s="15" t="s">
        <v>92</v>
      </c>
      <c r="E18" s="68">
        <v>13000</v>
      </c>
      <c r="F18" s="68"/>
    </row>
    <row r="19" spans="1:6" s="10" customFormat="1" ht="18" customHeight="1">
      <c r="A19" s="9"/>
      <c r="B19" s="9">
        <v>80110</v>
      </c>
      <c r="C19" s="9"/>
      <c r="D19" s="15" t="s">
        <v>94</v>
      </c>
      <c r="E19" s="68"/>
      <c r="F19" s="68">
        <f>F20</f>
        <v>14640</v>
      </c>
    </row>
    <row r="20" spans="1:6" s="10" customFormat="1" ht="18" customHeight="1">
      <c r="A20" s="9"/>
      <c r="B20" s="9"/>
      <c r="C20" s="9">
        <v>4300</v>
      </c>
      <c r="D20" s="15" t="s">
        <v>11</v>
      </c>
      <c r="E20" s="68"/>
      <c r="F20" s="68">
        <v>14640</v>
      </c>
    </row>
    <row r="21" spans="1:6" s="22" customFormat="1" ht="20.25" customHeight="1">
      <c r="A21" s="12">
        <v>854</v>
      </c>
      <c r="B21" s="12"/>
      <c r="C21" s="12"/>
      <c r="D21" s="73" t="s">
        <v>78</v>
      </c>
      <c r="E21" s="67"/>
      <c r="F21" s="67">
        <f>F22</f>
        <v>3384</v>
      </c>
    </row>
    <row r="22" spans="1:6" s="10" customFormat="1" ht="15.75" customHeight="1">
      <c r="A22" s="9"/>
      <c r="B22" s="9">
        <v>85401</v>
      </c>
      <c r="C22" s="20"/>
      <c r="D22" s="15" t="s">
        <v>90</v>
      </c>
      <c r="E22" s="68"/>
      <c r="F22" s="68">
        <f>F23+F24+F25</f>
        <v>3384</v>
      </c>
    </row>
    <row r="23" spans="1:6" s="10" customFormat="1" ht="18" customHeight="1">
      <c r="A23" s="9"/>
      <c r="B23" s="9"/>
      <c r="C23" s="9">
        <v>4010</v>
      </c>
      <c r="D23" s="4" t="s">
        <v>61</v>
      </c>
      <c r="E23" s="68"/>
      <c r="F23" s="68">
        <v>3033</v>
      </c>
    </row>
    <row r="24" spans="1:6" s="10" customFormat="1" ht="18" customHeight="1">
      <c r="A24" s="9"/>
      <c r="B24" s="9"/>
      <c r="C24" s="9">
        <v>4110</v>
      </c>
      <c r="D24" s="4" t="s">
        <v>62</v>
      </c>
      <c r="E24" s="68"/>
      <c r="F24" s="68">
        <v>298</v>
      </c>
    </row>
    <row r="25" spans="1:6" s="10" customFormat="1" ht="18" customHeight="1">
      <c r="A25" s="9"/>
      <c r="B25" s="9"/>
      <c r="C25" s="9">
        <v>4120</v>
      </c>
      <c r="D25" s="4" t="s">
        <v>63</v>
      </c>
      <c r="E25" s="68"/>
      <c r="F25" s="68">
        <v>53</v>
      </c>
    </row>
    <row r="26" spans="1:6" ht="21" customHeight="1">
      <c r="A26" s="4"/>
      <c r="B26" s="4"/>
      <c r="C26" s="58"/>
      <c r="D26" s="59" t="s">
        <v>59</v>
      </c>
      <c r="E26" s="72">
        <f>E21+E9</f>
        <v>36024</v>
      </c>
      <c r="F26" s="72">
        <f>F21+F9</f>
        <v>36024</v>
      </c>
    </row>
    <row r="27" spans="1:6" ht="269.25" customHeight="1">
      <c r="A27" s="81" t="s">
        <v>95</v>
      </c>
      <c r="B27" s="81"/>
      <c r="C27" s="81"/>
      <c r="D27" s="81"/>
      <c r="E27" s="81"/>
      <c r="F27" s="81"/>
    </row>
    <row r="28" spans="4:6" ht="14.25">
      <c r="D28" s="78" t="s">
        <v>4</v>
      </c>
      <c r="E28" s="78"/>
      <c r="F28" s="78"/>
    </row>
    <row r="30" spans="4:6" ht="14.25">
      <c r="D30" s="78" t="s">
        <v>15</v>
      </c>
      <c r="E30" s="78"/>
      <c r="F30" s="78"/>
    </row>
  </sheetData>
  <mergeCells count="9">
    <mergeCell ref="D28:F28"/>
    <mergeCell ref="D30:F30"/>
    <mergeCell ref="A6:F6"/>
    <mergeCell ref="A7:B7"/>
    <mergeCell ref="A27:F27"/>
    <mergeCell ref="C1:F1"/>
    <mergeCell ref="D2:F2"/>
    <mergeCell ref="D3:F3"/>
    <mergeCell ref="A5:F5"/>
  </mergeCells>
  <printOptions/>
  <pageMargins left="0.56" right="0.35" top="0.54" bottom="0.51" header="0.36" footer="0.37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E2" sqref="E2:I2"/>
    </sheetView>
  </sheetViews>
  <sheetFormatPr defaultColWidth="9.00390625" defaultRowHeight="12.75"/>
  <cols>
    <col min="1" max="1" width="4.625" style="2" customWidth="1"/>
    <col min="2" max="2" width="5.75390625" style="2" bestFit="1" customWidth="1"/>
    <col min="3" max="3" width="9.125" style="2" customWidth="1"/>
    <col min="4" max="4" width="8.375" style="2" customWidth="1"/>
    <col min="5" max="5" width="60.625" style="2" customWidth="1"/>
    <col min="6" max="6" width="14.875" style="2" customWidth="1"/>
    <col min="7" max="8" width="13.25390625" style="2" customWidth="1"/>
    <col min="9" max="9" width="14.875" style="2" customWidth="1"/>
    <col min="10" max="16384" width="9.125" style="2" customWidth="1"/>
  </cols>
  <sheetData>
    <row r="1" spans="5:9" ht="14.25">
      <c r="E1" s="78" t="s">
        <v>101</v>
      </c>
      <c r="F1" s="78"/>
      <c r="G1" s="78"/>
      <c r="H1" s="78"/>
      <c r="I1" s="13"/>
    </row>
    <row r="2" spans="5:9" ht="14.25">
      <c r="E2" s="78" t="s">
        <v>102</v>
      </c>
      <c r="F2" s="78"/>
      <c r="G2" s="78"/>
      <c r="H2" s="78"/>
      <c r="I2" s="78"/>
    </row>
    <row r="3" spans="1:9" ht="15.75">
      <c r="A3" s="82" t="s">
        <v>34</v>
      </c>
      <c r="B3" s="82"/>
      <c r="C3" s="82"/>
      <c r="D3" s="82"/>
      <c r="E3" s="82"/>
      <c r="F3" s="82"/>
      <c r="G3" s="82"/>
      <c r="H3" s="82"/>
      <c r="I3" s="41"/>
    </row>
    <row r="4" spans="1:9" s="42" customFormat="1" ht="25.5" customHeight="1">
      <c r="A4" s="62" t="s">
        <v>1</v>
      </c>
      <c r="B4" s="62" t="s">
        <v>6</v>
      </c>
      <c r="C4" s="62" t="s">
        <v>7</v>
      </c>
      <c r="D4" s="62" t="s">
        <v>36</v>
      </c>
      <c r="E4" s="62" t="s">
        <v>9</v>
      </c>
      <c r="F4" s="64" t="s">
        <v>16</v>
      </c>
      <c r="G4" s="63" t="s">
        <v>35</v>
      </c>
      <c r="H4" s="63" t="s">
        <v>52</v>
      </c>
      <c r="I4" s="63" t="s">
        <v>2</v>
      </c>
    </row>
    <row r="5" spans="1:9" s="13" customFormat="1" ht="14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3" customFormat="1" ht="26.25" customHeight="1">
      <c r="A6" s="5">
        <v>1</v>
      </c>
      <c r="B6" s="18" t="s">
        <v>17</v>
      </c>
      <c r="C6" s="18" t="s">
        <v>18</v>
      </c>
      <c r="D6" s="5">
        <v>6050</v>
      </c>
      <c r="E6" s="15" t="s">
        <v>51</v>
      </c>
      <c r="F6" s="66">
        <v>245799.99</v>
      </c>
      <c r="G6" s="66"/>
      <c r="H6" s="66"/>
      <c r="I6" s="66">
        <f>F6+G6</f>
        <v>245799.99</v>
      </c>
    </row>
    <row r="7" spans="1:9" s="22" customFormat="1" ht="18" customHeight="1">
      <c r="A7" s="12"/>
      <c r="B7" s="12"/>
      <c r="C7" s="12"/>
      <c r="D7" s="12"/>
      <c r="E7" s="12" t="s">
        <v>37</v>
      </c>
      <c r="F7" s="67">
        <f>SUM(F6)</f>
        <v>245799.99</v>
      </c>
      <c r="G7" s="67"/>
      <c r="H7" s="67"/>
      <c r="I7" s="67">
        <f>SUM(I6)</f>
        <v>245799.99</v>
      </c>
    </row>
    <row r="8" spans="1:9" ht="18" customHeight="1">
      <c r="A8" s="6">
        <v>2</v>
      </c>
      <c r="B8" s="24" t="s">
        <v>27</v>
      </c>
      <c r="C8" s="24" t="s">
        <v>28</v>
      </c>
      <c r="D8" s="24" t="s">
        <v>29</v>
      </c>
      <c r="E8" s="15" t="s">
        <v>30</v>
      </c>
      <c r="F8" s="66">
        <v>22000</v>
      </c>
      <c r="G8" s="66"/>
      <c r="H8" s="66"/>
      <c r="I8" s="66">
        <f>F8</f>
        <v>22000</v>
      </c>
    </row>
    <row r="9" spans="1:9" s="14" customFormat="1" ht="25.5" customHeight="1">
      <c r="A9" s="8"/>
      <c r="B9" s="43"/>
      <c r="C9" s="8"/>
      <c r="D9" s="8"/>
      <c r="E9" s="44" t="s">
        <v>38</v>
      </c>
      <c r="F9" s="66">
        <f>SUM(F8:F8)</f>
        <v>22000</v>
      </c>
      <c r="G9" s="66"/>
      <c r="H9" s="66"/>
      <c r="I9" s="66">
        <f>SUM(I8)</f>
        <v>22000</v>
      </c>
    </row>
    <row r="10" spans="1:9" s="7" customFormat="1" ht="86.25" customHeight="1">
      <c r="A10" s="20">
        <v>3</v>
      </c>
      <c r="B10" s="47">
        <v>600</v>
      </c>
      <c r="C10" s="20">
        <v>60013</v>
      </c>
      <c r="D10" s="20">
        <v>6050</v>
      </c>
      <c r="E10" s="48" t="s">
        <v>66</v>
      </c>
      <c r="F10" s="66">
        <v>550000</v>
      </c>
      <c r="G10" s="66">
        <v>0</v>
      </c>
      <c r="H10" s="66"/>
      <c r="I10" s="66">
        <f>F10+G10</f>
        <v>550000</v>
      </c>
    </row>
    <row r="11" spans="1:9" ht="27.75" customHeight="1">
      <c r="A11" s="6">
        <v>4</v>
      </c>
      <c r="B11" s="25"/>
      <c r="C11" s="6">
        <v>60013</v>
      </c>
      <c r="D11" s="6">
        <v>6050</v>
      </c>
      <c r="E11" s="15" t="s">
        <v>67</v>
      </c>
      <c r="F11" s="66">
        <v>25400</v>
      </c>
      <c r="G11" s="66"/>
      <c r="H11" s="66">
        <v>0</v>
      </c>
      <c r="I11" s="66">
        <f>F11-H11</f>
        <v>25400</v>
      </c>
    </row>
    <row r="12" spans="1:9" ht="27" customHeight="1">
      <c r="A12" s="6">
        <v>5</v>
      </c>
      <c r="B12" s="25">
        <v>600</v>
      </c>
      <c r="C12" s="6">
        <v>60016</v>
      </c>
      <c r="D12" s="6">
        <v>6050</v>
      </c>
      <c r="E12" s="26" t="s">
        <v>68</v>
      </c>
      <c r="F12" s="66">
        <v>237949.51</v>
      </c>
      <c r="G12" s="66"/>
      <c r="H12" s="66"/>
      <c r="I12" s="66">
        <f>F12+G12</f>
        <v>237949.51</v>
      </c>
    </row>
    <row r="13" spans="1:9" ht="27.75" customHeight="1">
      <c r="A13" s="20"/>
      <c r="B13" s="25"/>
      <c r="C13" s="6">
        <v>60016</v>
      </c>
      <c r="D13" s="6">
        <v>6059</v>
      </c>
      <c r="E13" s="26" t="s">
        <v>68</v>
      </c>
      <c r="F13" s="66">
        <v>652250.49</v>
      </c>
      <c r="G13" s="66"/>
      <c r="H13" s="66"/>
      <c r="I13" s="66">
        <f>F13-H13</f>
        <v>652250.49</v>
      </c>
    </row>
    <row r="14" spans="1:9" ht="30" customHeight="1">
      <c r="A14" s="20"/>
      <c r="B14" s="25"/>
      <c r="C14" s="6">
        <v>60016</v>
      </c>
      <c r="D14" s="6">
        <v>6058</v>
      </c>
      <c r="E14" s="26" t="s">
        <v>68</v>
      </c>
      <c r="F14" s="66">
        <v>1819186.5</v>
      </c>
      <c r="G14" s="66"/>
      <c r="H14" s="66"/>
      <c r="I14" s="66">
        <f>F14-H14</f>
        <v>1819186.5</v>
      </c>
    </row>
    <row r="15" spans="1:9" ht="16.5" customHeight="1">
      <c r="A15" s="20"/>
      <c r="B15" s="25"/>
      <c r="C15" s="6"/>
      <c r="D15" s="6"/>
      <c r="E15" s="61" t="s">
        <v>69</v>
      </c>
      <c r="F15" s="66">
        <f>F12+F13+F14</f>
        <v>2709386.5</v>
      </c>
      <c r="G15" s="66">
        <f>G14+G13+G12+G11+G10</f>
        <v>0</v>
      </c>
      <c r="H15" s="66">
        <f>H14+H13+H12+H11+H10</f>
        <v>0</v>
      </c>
      <c r="I15" s="66">
        <f>I12+I13+I14</f>
        <v>2709386.5</v>
      </c>
    </row>
    <row r="16" spans="1:9" ht="27.75" customHeight="1">
      <c r="A16" s="6">
        <v>6</v>
      </c>
      <c r="B16" s="25"/>
      <c r="C16" s="6">
        <v>60016</v>
      </c>
      <c r="D16" s="6">
        <v>6050</v>
      </c>
      <c r="E16" s="26" t="s">
        <v>45</v>
      </c>
      <c r="F16" s="66">
        <v>7000</v>
      </c>
      <c r="G16" s="66"/>
      <c r="H16" s="66"/>
      <c r="I16" s="66">
        <f>F16+G16</f>
        <v>7000</v>
      </c>
    </row>
    <row r="17" spans="1:9" ht="27" customHeight="1">
      <c r="A17" s="20">
        <v>7</v>
      </c>
      <c r="B17" s="25"/>
      <c r="C17" s="6">
        <v>60016</v>
      </c>
      <c r="D17" s="6">
        <v>6050</v>
      </c>
      <c r="E17" s="15" t="s">
        <v>46</v>
      </c>
      <c r="F17" s="66">
        <v>15000</v>
      </c>
      <c r="G17" s="66"/>
      <c r="H17" s="66"/>
      <c r="I17" s="66">
        <f>F17+G17</f>
        <v>15000</v>
      </c>
    </row>
    <row r="18" spans="1:9" ht="96.75" customHeight="1">
      <c r="A18" s="6">
        <v>8</v>
      </c>
      <c r="B18" s="25"/>
      <c r="C18" s="6">
        <v>60016</v>
      </c>
      <c r="D18" s="6">
        <v>6050</v>
      </c>
      <c r="E18" s="15" t="s">
        <v>80</v>
      </c>
      <c r="F18" s="66">
        <v>106000</v>
      </c>
      <c r="G18" s="66"/>
      <c r="H18" s="66"/>
      <c r="I18" s="66">
        <f>F18+G18</f>
        <v>106000</v>
      </c>
    </row>
    <row r="19" spans="1:9" s="14" customFormat="1" ht="17.25" customHeight="1">
      <c r="A19" s="8"/>
      <c r="B19" s="43"/>
      <c r="C19" s="8"/>
      <c r="D19" s="8"/>
      <c r="E19" s="44" t="s">
        <v>39</v>
      </c>
      <c r="F19" s="66">
        <f>F10+F11+F15+F16+F17+F18</f>
        <v>3412786.5</v>
      </c>
      <c r="G19" s="66">
        <f>G18</f>
        <v>0</v>
      </c>
      <c r="H19" s="66">
        <f>H15</f>
        <v>0</v>
      </c>
      <c r="I19" s="66">
        <f>I10+I11+I15+I16+I17+I18</f>
        <v>3412786.5</v>
      </c>
    </row>
    <row r="20" spans="1:9" ht="19.5" customHeight="1">
      <c r="A20" s="6">
        <v>9</v>
      </c>
      <c r="B20" s="25">
        <v>700</v>
      </c>
      <c r="C20" s="6">
        <v>70005</v>
      </c>
      <c r="D20" s="6">
        <v>6060</v>
      </c>
      <c r="E20" s="26" t="s">
        <v>70</v>
      </c>
      <c r="F20" s="66">
        <v>50000</v>
      </c>
      <c r="G20" s="66"/>
      <c r="H20" s="66"/>
      <c r="I20" s="66">
        <f>F20-H20</f>
        <v>50000</v>
      </c>
    </row>
    <row r="21" spans="1:9" ht="16.5" customHeight="1">
      <c r="A21" s="6">
        <v>10</v>
      </c>
      <c r="B21" s="25"/>
      <c r="C21" s="6">
        <v>70005</v>
      </c>
      <c r="D21" s="6">
        <v>6060</v>
      </c>
      <c r="E21" s="26" t="s">
        <v>31</v>
      </c>
      <c r="F21" s="66">
        <v>475000</v>
      </c>
      <c r="G21" s="66"/>
      <c r="H21" s="66"/>
      <c r="I21" s="66">
        <f>F21+G21</f>
        <v>475000</v>
      </c>
    </row>
    <row r="22" spans="1:9" s="11" customFormat="1" ht="17.25" customHeight="1">
      <c r="A22" s="17"/>
      <c r="B22" s="45"/>
      <c r="C22" s="17"/>
      <c r="D22" s="17"/>
      <c r="E22" s="46" t="s">
        <v>40</v>
      </c>
      <c r="F22" s="67">
        <f>SUM(F20:F21)</f>
        <v>525000</v>
      </c>
      <c r="G22" s="67">
        <f>SUM(G20:G21)</f>
        <v>0</v>
      </c>
      <c r="H22" s="67">
        <f>SUM(H20:H21)</f>
        <v>0</v>
      </c>
      <c r="I22" s="67">
        <f>SUM(I20:I21)</f>
        <v>525000</v>
      </c>
    </row>
    <row r="23" spans="1:9" s="7" customFormat="1" ht="15.75" customHeight="1">
      <c r="A23" s="20">
        <v>11</v>
      </c>
      <c r="B23" s="47">
        <v>750</v>
      </c>
      <c r="C23" s="20">
        <v>75023</v>
      </c>
      <c r="D23" s="20">
        <v>6060</v>
      </c>
      <c r="E23" s="48" t="s">
        <v>81</v>
      </c>
      <c r="F23" s="66">
        <v>10000</v>
      </c>
      <c r="G23" s="66"/>
      <c r="H23" s="66"/>
      <c r="I23" s="66">
        <f>F23-H23</f>
        <v>10000</v>
      </c>
    </row>
    <row r="24" spans="1:9" s="7" customFormat="1" ht="17.25" customHeight="1">
      <c r="A24" s="20">
        <v>12</v>
      </c>
      <c r="B24" s="47"/>
      <c r="C24" s="20">
        <v>75023</v>
      </c>
      <c r="D24" s="20">
        <v>6060</v>
      </c>
      <c r="E24" s="48" t="s">
        <v>71</v>
      </c>
      <c r="F24" s="66">
        <v>12000</v>
      </c>
      <c r="G24" s="66"/>
      <c r="H24" s="66"/>
      <c r="I24" s="66">
        <f>F24+G24</f>
        <v>12000</v>
      </c>
    </row>
    <row r="25" spans="1:9" s="11" customFormat="1" ht="17.25" customHeight="1">
      <c r="A25" s="17"/>
      <c r="B25" s="45"/>
      <c r="C25" s="17"/>
      <c r="D25" s="17"/>
      <c r="E25" s="46" t="s">
        <v>41</v>
      </c>
      <c r="F25" s="67">
        <f>F23+F24</f>
        <v>22000</v>
      </c>
      <c r="G25" s="67">
        <f>SUM(G23:G24)</f>
        <v>0</v>
      </c>
      <c r="H25" s="67">
        <f>H23</f>
        <v>0</v>
      </c>
      <c r="I25" s="67">
        <f>I23+I24</f>
        <v>22000</v>
      </c>
    </row>
    <row r="26" spans="1:9" ht="25.5" customHeight="1">
      <c r="A26" s="6">
        <v>13</v>
      </c>
      <c r="B26" s="25">
        <v>801</v>
      </c>
      <c r="C26" s="6">
        <v>80101</v>
      </c>
      <c r="D26" s="6">
        <v>6050</v>
      </c>
      <c r="E26" s="27" t="s">
        <v>72</v>
      </c>
      <c r="F26" s="66">
        <v>248600</v>
      </c>
      <c r="G26" s="66"/>
      <c r="H26" s="66"/>
      <c r="I26" s="66">
        <f>F26+G26</f>
        <v>248600</v>
      </c>
    </row>
    <row r="27" spans="1:9" ht="28.5" customHeight="1">
      <c r="A27" s="6">
        <v>14</v>
      </c>
      <c r="B27" s="25"/>
      <c r="C27" s="6">
        <v>80101</v>
      </c>
      <c r="D27" s="6">
        <v>6050</v>
      </c>
      <c r="E27" s="27" t="s">
        <v>82</v>
      </c>
      <c r="F27" s="66">
        <v>2644697</v>
      </c>
      <c r="G27" s="66"/>
      <c r="H27" s="66">
        <v>14640</v>
      </c>
      <c r="I27" s="66">
        <f>F27-H27</f>
        <v>2630057</v>
      </c>
    </row>
    <row r="28" spans="1:9" ht="15.75" customHeight="1">
      <c r="A28" s="6"/>
      <c r="B28" s="25"/>
      <c r="C28" s="6"/>
      <c r="D28" s="6"/>
      <c r="E28" s="27" t="s">
        <v>73</v>
      </c>
      <c r="F28" s="66">
        <v>2575000</v>
      </c>
      <c r="G28" s="66"/>
      <c r="H28" s="66"/>
      <c r="I28" s="66">
        <f>F28</f>
        <v>2575000</v>
      </c>
    </row>
    <row r="29" spans="1:9" ht="39" customHeight="1">
      <c r="A29" s="6">
        <v>15</v>
      </c>
      <c r="B29" s="25"/>
      <c r="C29" s="6">
        <v>80101</v>
      </c>
      <c r="D29" s="6">
        <v>6050</v>
      </c>
      <c r="E29" s="27" t="s">
        <v>79</v>
      </c>
      <c r="F29" s="66">
        <v>20709</v>
      </c>
      <c r="G29" s="66"/>
      <c r="H29" s="66"/>
      <c r="I29" s="66">
        <f>F29+G29</f>
        <v>20709</v>
      </c>
    </row>
    <row r="30" spans="1:9" ht="27" customHeight="1">
      <c r="A30" s="6">
        <v>16</v>
      </c>
      <c r="B30" s="25"/>
      <c r="C30" s="6">
        <v>80101</v>
      </c>
      <c r="D30" s="6">
        <v>6050</v>
      </c>
      <c r="E30" s="27" t="s">
        <v>48</v>
      </c>
      <c r="F30" s="66">
        <v>21800</v>
      </c>
      <c r="G30" s="66"/>
      <c r="H30" s="66"/>
      <c r="I30" s="66">
        <f>F30+G30</f>
        <v>21800</v>
      </c>
    </row>
    <row r="31" spans="1:9" ht="28.5" customHeight="1">
      <c r="A31" s="6"/>
      <c r="B31" s="25"/>
      <c r="C31" s="6">
        <v>80101</v>
      </c>
      <c r="D31" s="6">
        <v>6060</v>
      </c>
      <c r="E31" s="27" t="s">
        <v>96</v>
      </c>
      <c r="F31" s="66">
        <v>15000</v>
      </c>
      <c r="G31" s="66"/>
      <c r="H31" s="66"/>
      <c r="I31" s="66">
        <f>F31</f>
        <v>15000</v>
      </c>
    </row>
    <row r="32" spans="1:9" ht="28.5" customHeight="1">
      <c r="A32" s="6">
        <v>17</v>
      </c>
      <c r="B32" s="25"/>
      <c r="C32" s="6">
        <v>80104</v>
      </c>
      <c r="D32" s="6">
        <v>6050</v>
      </c>
      <c r="E32" s="27" t="s">
        <v>74</v>
      </c>
      <c r="F32" s="66">
        <v>35000</v>
      </c>
      <c r="G32" s="66"/>
      <c r="H32" s="66"/>
      <c r="I32" s="66">
        <f>F32</f>
        <v>35000</v>
      </c>
    </row>
    <row r="33" spans="1:9" ht="28.5" customHeight="1">
      <c r="A33" s="6">
        <v>18</v>
      </c>
      <c r="B33" s="25"/>
      <c r="C33" s="6">
        <v>80104</v>
      </c>
      <c r="D33" s="6">
        <v>6050</v>
      </c>
      <c r="E33" s="15" t="s">
        <v>75</v>
      </c>
      <c r="F33" s="66">
        <v>365000</v>
      </c>
      <c r="G33" s="66"/>
      <c r="H33" s="66">
        <v>13000</v>
      </c>
      <c r="I33" s="66">
        <f>F33-H33</f>
        <v>352000</v>
      </c>
    </row>
    <row r="34" spans="1:9" ht="27" customHeight="1">
      <c r="A34" s="6">
        <v>19</v>
      </c>
      <c r="B34" s="25"/>
      <c r="C34" s="6">
        <v>80104</v>
      </c>
      <c r="D34" s="6">
        <v>6050</v>
      </c>
      <c r="E34" s="15" t="s">
        <v>83</v>
      </c>
      <c r="F34" s="66">
        <v>5000</v>
      </c>
      <c r="G34" s="66"/>
      <c r="H34" s="66"/>
      <c r="I34" s="66">
        <f>F34+G34</f>
        <v>5000</v>
      </c>
    </row>
    <row r="35" spans="1:9" ht="18.75" customHeight="1">
      <c r="A35" s="6"/>
      <c r="B35" s="25"/>
      <c r="C35" s="6"/>
      <c r="D35" s="6"/>
      <c r="E35" s="27" t="s">
        <v>73</v>
      </c>
      <c r="F35" s="66">
        <v>345000</v>
      </c>
      <c r="G35" s="66"/>
      <c r="H35" s="66"/>
      <c r="I35" s="66">
        <f>F35</f>
        <v>345000</v>
      </c>
    </row>
    <row r="36" spans="1:9" ht="27" customHeight="1">
      <c r="A36" s="6">
        <v>20</v>
      </c>
      <c r="B36" s="25"/>
      <c r="C36" s="6">
        <v>80110</v>
      </c>
      <c r="D36" s="6">
        <v>6050</v>
      </c>
      <c r="E36" s="15" t="s">
        <v>47</v>
      </c>
      <c r="F36" s="68">
        <v>98000</v>
      </c>
      <c r="G36" s="68"/>
      <c r="H36" s="68"/>
      <c r="I36" s="68">
        <f>F36+G36</f>
        <v>98000</v>
      </c>
    </row>
    <row r="37" spans="1:9" s="14" customFormat="1" ht="16.5" customHeight="1">
      <c r="A37" s="8"/>
      <c r="B37" s="49"/>
      <c r="C37" s="8"/>
      <c r="D37" s="8"/>
      <c r="E37" s="44" t="s">
        <v>42</v>
      </c>
      <c r="F37" s="67">
        <f>F26+F27+F29+F30+F31+F32+F33+F34+F36</f>
        <v>3453806</v>
      </c>
      <c r="G37" s="67">
        <f>G31</f>
        <v>0</v>
      </c>
      <c r="H37" s="67">
        <f>SUM(H26:H36)</f>
        <v>27640</v>
      </c>
      <c r="I37" s="67">
        <f>I26+I27+I29+I30+I31+I32+I33+I34+I36</f>
        <v>3426166</v>
      </c>
    </row>
    <row r="38" spans="1:9" ht="17.25" customHeight="1">
      <c r="A38" s="6">
        <v>21</v>
      </c>
      <c r="B38" s="6">
        <v>852</v>
      </c>
      <c r="C38" s="6">
        <v>85219</v>
      </c>
      <c r="D38" s="6">
        <v>6060</v>
      </c>
      <c r="E38" s="29" t="s">
        <v>76</v>
      </c>
      <c r="F38" s="66">
        <v>11270</v>
      </c>
      <c r="G38" s="66"/>
      <c r="H38" s="66"/>
      <c r="I38" s="66">
        <f>F38+G38</f>
        <v>11270</v>
      </c>
    </row>
    <row r="39" spans="1:9" s="14" customFormat="1" ht="18.75" customHeight="1">
      <c r="A39" s="8"/>
      <c r="B39" s="43"/>
      <c r="C39" s="8"/>
      <c r="D39" s="8"/>
      <c r="E39" s="50" t="s">
        <v>43</v>
      </c>
      <c r="F39" s="67">
        <f>F38</f>
        <v>11270</v>
      </c>
      <c r="G39" s="67">
        <f>G38</f>
        <v>0</v>
      </c>
      <c r="H39" s="67"/>
      <c r="I39" s="67">
        <f>SUM(I38)</f>
        <v>11270</v>
      </c>
    </row>
    <row r="40" spans="1:9" ht="15.75" customHeight="1">
      <c r="A40" s="6">
        <v>22</v>
      </c>
      <c r="B40" s="28" t="s">
        <v>32</v>
      </c>
      <c r="C40" s="24" t="s">
        <v>33</v>
      </c>
      <c r="D40" s="24" t="s">
        <v>26</v>
      </c>
      <c r="E40" s="15" t="s">
        <v>0</v>
      </c>
      <c r="F40" s="66">
        <v>993634</v>
      </c>
      <c r="G40" s="66"/>
      <c r="H40" s="66"/>
      <c r="I40" s="66">
        <f>F40+G40</f>
        <v>993634</v>
      </c>
    </row>
    <row r="41" spans="1:9" ht="27" customHeight="1">
      <c r="A41" s="6">
        <v>23</v>
      </c>
      <c r="B41" s="28"/>
      <c r="C41" s="24" t="s">
        <v>33</v>
      </c>
      <c r="D41" s="24" t="s">
        <v>60</v>
      </c>
      <c r="E41" s="15" t="s">
        <v>58</v>
      </c>
      <c r="F41" s="66">
        <v>1768000</v>
      </c>
      <c r="G41" s="66"/>
      <c r="H41" s="66"/>
      <c r="I41" s="66">
        <f>F41</f>
        <v>1768000</v>
      </c>
    </row>
    <row r="42" spans="1:9" ht="18" customHeight="1">
      <c r="A42" s="6">
        <v>24</v>
      </c>
      <c r="B42" s="28"/>
      <c r="C42" s="24" t="s">
        <v>49</v>
      </c>
      <c r="D42" s="24" t="s">
        <v>29</v>
      </c>
      <c r="E42" s="26" t="s">
        <v>50</v>
      </c>
      <c r="F42" s="66">
        <v>22400</v>
      </c>
      <c r="G42" s="66"/>
      <c r="H42" s="66"/>
      <c r="I42" s="66">
        <f>F42+G42</f>
        <v>22400</v>
      </c>
    </row>
    <row r="43" spans="1:9" s="14" customFormat="1" ht="28.5" customHeight="1">
      <c r="A43" s="8"/>
      <c r="B43" s="8"/>
      <c r="C43" s="8"/>
      <c r="D43" s="8"/>
      <c r="E43" s="50" t="s">
        <v>44</v>
      </c>
      <c r="F43" s="67">
        <f>F40+F41+F42</f>
        <v>2784034</v>
      </c>
      <c r="G43" s="67">
        <f>G40+G42</f>
        <v>0</v>
      </c>
      <c r="H43" s="67">
        <f>SUM(H40:H40)</f>
        <v>0</v>
      </c>
      <c r="I43" s="67">
        <f>I40+I41+I42</f>
        <v>2784034</v>
      </c>
    </row>
    <row r="44" spans="1:9" s="53" customFormat="1" ht="21.75" customHeight="1">
      <c r="A44" s="51"/>
      <c r="B44" s="51"/>
      <c r="C44" s="51"/>
      <c r="D44" s="51"/>
      <c r="E44" s="52" t="s">
        <v>19</v>
      </c>
      <c r="F44" s="66">
        <f>F7+F9+F19+F22+F25+F37+F39+F43</f>
        <v>10476696.49</v>
      </c>
      <c r="G44" s="66">
        <f>G7+G15+G37</f>
        <v>0</v>
      </c>
      <c r="H44" s="66">
        <f>H37</f>
        <v>27640</v>
      </c>
      <c r="I44" s="66">
        <f>I7+I9+I19+I22+I25+I37+I39+I43</f>
        <v>10449056.49</v>
      </c>
    </row>
    <row r="45" spans="6:9" ht="20.25" customHeight="1">
      <c r="F45" s="69"/>
      <c r="G45" s="31" t="s">
        <v>4</v>
      </c>
      <c r="H45" s="31"/>
      <c r="I45" s="13"/>
    </row>
    <row r="46" spans="6:9" ht="18" customHeight="1">
      <c r="F46" s="69"/>
      <c r="G46" s="31" t="s">
        <v>15</v>
      </c>
      <c r="H46" s="31"/>
      <c r="I46" s="13"/>
    </row>
  </sheetData>
  <mergeCells count="3">
    <mergeCell ref="E1:H1"/>
    <mergeCell ref="E2:I2"/>
    <mergeCell ref="A3:H3"/>
  </mergeCells>
  <printOptions/>
  <pageMargins left="0.38" right="0.16" top="0.3" bottom="0.19" header="0.23" footer="0.16"/>
  <pageSetup fitToWidth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2006-12-05T08:42:45Z</cp:lastPrinted>
  <dcterms:created xsi:type="dcterms:W3CDTF">2001-03-21T13:01:08Z</dcterms:created>
  <dcterms:modified xsi:type="dcterms:W3CDTF">2006-12-05T08:43:24Z</dcterms:modified>
  <cp:category/>
  <cp:version/>
  <cp:contentType/>
  <cp:contentStatus/>
</cp:coreProperties>
</file>