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'Arkusz1'!$A$1:$E$409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<sst xmlns="http://schemas.openxmlformats.org/spreadsheetml/2006/main" count="795" uniqueCount="305">
  <si>
    <t>Klasyfikacja budżetowa</t>
  </si>
  <si>
    <t>Nazwa</t>
  </si>
  <si>
    <t>Plan</t>
  </si>
  <si>
    <t>Wykonanie</t>
  </si>
  <si>
    <t>Pozostała działalność</t>
  </si>
  <si>
    <t>Wpływy z usług</t>
  </si>
  <si>
    <t>Oświata i wychowanie</t>
  </si>
  <si>
    <t>Gimnazja</t>
  </si>
  <si>
    <t>Dowożenie uczniów do szkół</t>
  </si>
  <si>
    <t>Ochotnicze straże pożarne</t>
  </si>
  <si>
    <t>Zasiłki i pomoc w naturze</t>
  </si>
  <si>
    <t>Podatek rolny</t>
  </si>
  <si>
    <t>Podatek leśny</t>
  </si>
  <si>
    <t>Podatek od nieruchomości</t>
  </si>
  <si>
    <t>Podatek od spadków i darowizn</t>
  </si>
  <si>
    <t>Podatek od posiadania psów</t>
  </si>
  <si>
    <t>Wpływy z opłaty skarbowej</t>
  </si>
  <si>
    <t>Urzędy wojewódzkie</t>
  </si>
  <si>
    <t>Obrona cywilna</t>
  </si>
  <si>
    <t>Różne rozliczenia</t>
  </si>
  <si>
    <t>Część oświatowa subwencji ogólnej</t>
  </si>
  <si>
    <t>Różne rozliczenia finansowe</t>
  </si>
  <si>
    <t>Ogółem dochody</t>
  </si>
  <si>
    <t>1/ dochody budżetu</t>
  </si>
  <si>
    <t>2/ Wydatki</t>
  </si>
  <si>
    <t>Plan po zmianach</t>
  </si>
  <si>
    <t>Różne opłaty i składki</t>
  </si>
  <si>
    <t>Szkoły podstawowe</t>
  </si>
  <si>
    <t>Podróże służbowe krajowe</t>
  </si>
  <si>
    <t>Składki na Fundusz Pracy</t>
  </si>
  <si>
    <t>Odpisy na zakł.fund.świadczeń socj.</t>
  </si>
  <si>
    <t>Świadczenia spoleczne</t>
  </si>
  <si>
    <t>Biblioteki</t>
  </si>
  <si>
    <t>Ochrona zdrowia</t>
  </si>
  <si>
    <t>Przeciwdziałanie alkoholizmowi</t>
  </si>
  <si>
    <t>Kultura fizyczna i sport</t>
  </si>
  <si>
    <t>Rady gmin</t>
  </si>
  <si>
    <t>Urzędy gmin</t>
  </si>
  <si>
    <t>Ogółem wydatki</t>
  </si>
  <si>
    <t>%
4:3</t>
  </si>
  <si>
    <t>Dział  010</t>
  </si>
  <si>
    <t>Rolnictwo i łowiectwo</t>
  </si>
  <si>
    <t>Rozdz 01095</t>
  </si>
  <si>
    <t>Dział 400</t>
  </si>
  <si>
    <t>Rozdz 40002</t>
  </si>
  <si>
    <t>Dostarczanie wody</t>
  </si>
  <si>
    <t>Dział 700</t>
  </si>
  <si>
    <t>Gospodarka mieszkaniowa</t>
  </si>
  <si>
    <t>Dział 750</t>
  </si>
  <si>
    <t>Administracja publiczna</t>
  </si>
  <si>
    <t>Rozdz75011</t>
  </si>
  <si>
    <t>Rozdz75023</t>
  </si>
  <si>
    <t>Dot.celowe otrzym.z budż.państwa na realiz.zadań bieżących z zakresu admin.rządowej oraz innych zadań zleconych gminie</t>
  </si>
  <si>
    <t>Dział 751</t>
  </si>
  <si>
    <t>Urzędy nacz.organów władzy państwowej, kontroli i ochrony prawa oraz sądownictwa</t>
  </si>
  <si>
    <t>Dział 754</t>
  </si>
  <si>
    <t>Bezpieczeństwo publiczne i ochrona przeciwpożarowa</t>
  </si>
  <si>
    <t>Rozdz 75414</t>
  </si>
  <si>
    <t>Dział 756</t>
  </si>
  <si>
    <t>Rozdz75601</t>
  </si>
  <si>
    <t>Podatek od działaln.gospod.osób fizycznych</t>
  </si>
  <si>
    <t>Rozdz75615</t>
  </si>
  <si>
    <t>Podatek od środków transportowych</t>
  </si>
  <si>
    <t>Podatek od czynności cywilnoprawnych</t>
  </si>
  <si>
    <t>Rozdz75618</t>
  </si>
  <si>
    <t>Dział 758</t>
  </si>
  <si>
    <t>Różne  rozliczenia</t>
  </si>
  <si>
    <t>Pozostałe odsetki</t>
  </si>
  <si>
    <t>Dział 801</t>
  </si>
  <si>
    <t>Dot.cel.otrzym.z budż.państwa na realiz.zadań bież.z zakresu admin.rząd.oraz innych zadań zlec.gminie</t>
  </si>
  <si>
    <t>Zasiłki rodzinne,pielęgnacyjne i wychow.</t>
  </si>
  <si>
    <t>Ośrodki pomocy społecznej</t>
  </si>
  <si>
    <t>Wpływy z różnych dochodów</t>
  </si>
  <si>
    <t>Dział 900</t>
  </si>
  <si>
    <t>Gospod.komunalna i ochrona środowiska</t>
  </si>
  <si>
    <t>Oświetlenie ulic, placów i dróg</t>
  </si>
  <si>
    <t>Odsetki od nietermin.wpłat z tyt.podatków i opłat</t>
  </si>
  <si>
    <t>§6050</t>
  </si>
  <si>
    <t>Wydatki inwestycyjne jedn.budżet.</t>
  </si>
  <si>
    <t>Wytwarzanie i zaopatryw. w energię elektryczną, gaz, i wodę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</si>
  <si>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</si>
  <si>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</si>
  <si>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</si>
  <si>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</si>
  <si>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</si>
  <si>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</si>
  <si>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</si>
  <si>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</si>
  <si>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§4430</t>
  </si>
  <si>
    <t>Dział 600</t>
  </si>
  <si>
    <t>Transport i łączność</t>
  </si>
  <si>
    <t>Drogi publiczne gminne</t>
  </si>
  <si>
    <t>Dział 710</t>
  </si>
  <si>
    <t>Działalność usługowa</t>
  </si>
  <si>
    <t>Plany zagospodarowania przestrzennego</t>
  </si>
  <si>
    <t>§4010</t>
  </si>
  <si>
    <t>Wynagrodzenia osobowe pracowników</t>
  </si>
  <si>
    <t>§4040</t>
  </si>
  <si>
    <t>§4110</t>
  </si>
  <si>
    <t>§4120</t>
  </si>
  <si>
    <t>§4440</t>
  </si>
  <si>
    <t>§3030</t>
  </si>
  <si>
    <t>§4140</t>
  </si>
  <si>
    <t>Składki na PFRON</t>
  </si>
  <si>
    <t>§4410</t>
  </si>
  <si>
    <t>§6060</t>
  </si>
  <si>
    <t>Wydatki na zakupy inwest.jedn.budżetowych</t>
  </si>
  <si>
    <t>§4100</t>
  </si>
  <si>
    <t>Rozdz75101</t>
  </si>
  <si>
    <t>Bezpieczeństwo publiczne i ochrona środowiska</t>
  </si>
  <si>
    <t>Jednostki terenowe Policji</t>
  </si>
  <si>
    <t>Dział 757</t>
  </si>
  <si>
    <t>Obsługa długu publicznego</t>
  </si>
  <si>
    <t>Obsługa papierów wartościowych, kredytów i pożyczek jst</t>
  </si>
  <si>
    <t>Rezerwy ogólne i celowe</t>
  </si>
  <si>
    <t>§4810</t>
  </si>
  <si>
    <t xml:space="preserve">Rezerwy </t>
  </si>
  <si>
    <t>§3020</t>
  </si>
  <si>
    <t>Nagrody i wyd.osob.nie zaliczane do wynagr</t>
  </si>
  <si>
    <t>§4240</t>
  </si>
  <si>
    <t>Zakup pomocy nauk.dydakt., książek</t>
  </si>
  <si>
    <t>Przedszkola przy szkołach podstawowych</t>
  </si>
  <si>
    <t>Dział 851</t>
  </si>
  <si>
    <t>§3110</t>
  </si>
  <si>
    <t>§4130</t>
  </si>
  <si>
    <t>Zasiłki rodzinne,pielegnacyjne i wychow.</t>
  </si>
  <si>
    <t>Usługi opiekuńcze</t>
  </si>
  <si>
    <t>Dział 854</t>
  </si>
  <si>
    <t>Edukacyjna opieka wychowawcza</t>
  </si>
  <si>
    <t>Świetlice szkolne</t>
  </si>
  <si>
    <t>Gospodarka komunalna i ochrona środow.</t>
  </si>
  <si>
    <t>Oczyszczanie miast i wsi</t>
  </si>
  <si>
    <t>Dział 921</t>
  </si>
  <si>
    <t>Kultura i ochrona dziedzictwa narodowego</t>
  </si>
  <si>
    <t>Dział 926</t>
  </si>
  <si>
    <t>Dział 010</t>
  </si>
  <si>
    <t>Różne wyd.na rzecz osób fizycznych</t>
  </si>
  <si>
    <t xml:space="preserve">Urzędy nacz.organów władzy państwowej, kontroli i ochrony prawa </t>
  </si>
  <si>
    <t>Wpływy z innych lokalnych opłat</t>
  </si>
  <si>
    <t>Składki na ubezp. zdrowotne opłacane za osoby pobierajace niektóre świadczenia z pomocy społecznej</t>
  </si>
  <si>
    <t>Izby Rolnicze</t>
  </si>
  <si>
    <t>§2850</t>
  </si>
  <si>
    <t>Wpłaty gmin na rzecz izb rolniczych</t>
  </si>
  <si>
    <t>Gospodarka gruntami i nieruchomościami</t>
  </si>
  <si>
    <t>§2310</t>
  </si>
  <si>
    <t>Dotacje celowe przekazane gminie na podst. porozumień między jst</t>
  </si>
  <si>
    <t>Nagrody i wydatki osobowe nie zaliczane do wynagrodzeń</t>
  </si>
  <si>
    <t>Składki na ubezpieczenia zdrowotne</t>
  </si>
  <si>
    <t>Składki na ubezp. zdrowotne opłacane za osoby pobierające niektóre świadczenia z pomocy społecznej</t>
  </si>
  <si>
    <t>Nagrody i wyd.osob.nie zaliczane do wynagrodzeń</t>
  </si>
  <si>
    <t>Rozdz 75109</t>
  </si>
  <si>
    <t>Wybory do rad gmin, powiatów</t>
  </si>
  <si>
    <t>Wpływy z opłat za zezwolenie na sprzedaż alkoholu</t>
  </si>
  <si>
    <t>Świadczenia społeczne</t>
  </si>
  <si>
    <t>Dokształcanie i doskonalenie nauczycieli</t>
  </si>
  <si>
    <t>Wójt Gminy</t>
  </si>
  <si>
    <t>Maciej Śliwerski</t>
  </si>
  <si>
    <t>Wpłaty z tyt.odpłatnego nabycia prawa własności nieruchomości</t>
  </si>
  <si>
    <t>Urzędy nacz.organów władzy państw. kontroli i ochrony prawa</t>
  </si>
  <si>
    <t>Urzędy nacz.organów władzy państw. kontroli i ochrony prawa oraz sądownictwa</t>
  </si>
  <si>
    <t>§0830</t>
  </si>
  <si>
    <t>Rozdz 01010</t>
  </si>
  <si>
    <t>Infrastruktura wodociągowa i sanitacyjna wsi</t>
  </si>
  <si>
    <t>Rozdz 70005</t>
  </si>
  <si>
    <t>Rozdz 70095</t>
  </si>
  <si>
    <t>Dochody jst związane z realizacją zadań z zakresu administracji rządowej</t>
  </si>
  <si>
    <t>Rozdz 75113</t>
  </si>
  <si>
    <t>Wybory do Parlamentu Europejskiego</t>
  </si>
  <si>
    <t>Dot.celowe otrzym.z budż.państwa na realiz. zadań bieżących z zakresu admin.rządowej oraz innych zadań zleconych gminie</t>
  </si>
  <si>
    <t>Odsetki od nieterm.wpłat z tyt.podatków i opłat</t>
  </si>
  <si>
    <t>Wpływy z podatku rolnego, podatku leśnego, podatku od czynności cywilnoprawnych  oraz podatków i opłat lokaln.</t>
  </si>
  <si>
    <t>Uzupełnienie subwencji ogólnej dla jst</t>
  </si>
  <si>
    <t>Środki na uzupełnienie dochodów gmin</t>
  </si>
  <si>
    <t>Rozdz 75621</t>
  </si>
  <si>
    <t>Rozdz 75801</t>
  </si>
  <si>
    <t>Rozdz 75802</t>
  </si>
  <si>
    <t>Rozdz 75807</t>
  </si>
  <si>
    <t>Rozdz 75814</t>
  </si>
  <si>
    <t>Rozdz 80101</t>
  </si>
  <si>
    <t>Rozdz 80110</t>
  </si>
  <si>
    <t>Dział 852</t>
  </si>
  <si>
    <t>Pomoc  społeczna</t>
  </si>
  <si>
    <t>Rozdz 85212</t>
  </si>
  <si>
    <t>Świadczenia rodzinne oraz składki emerytalne i rentowe z ubezpieczenia społecznego</t>
  </si>
  <si>
    <t>Dotacje celowe przekazane z budżetu państwa na inwestycje i zakupy inwestycyjne z zakresu administracji rządowej oraz innych zadań zleconych gminie ustawami</t>
  </si>
  <si>
    <t>Rozdz 85213</t>
  </si>
  <si>
    <t>Rozdz 85214</t>
  </si>
  <si>
    <t>Rozdz 85216</t>
  </si>
  <si>
    <t>Zasiłki i pomoc w naturze oraz składki na ubezpieczenia społeczne</t>
  </si>
  <si>
    <t>Rozdz 85219</t>
  </si>
  <si>
    <t>Rozdz 85228</t>
  </si>
  <si>
    <t>Rozdz 90015</t>
  </si>
  <si>
    <t>Rozdz 90001</t>
  </si>
  <si>
    <t>Gospodarka ściekowa i ochrona wód</t>
  </si>
  <si>
    <t>Dot.celowe otrzym.z budż.państwa na realiz.zadań bież. z zakresu admin.rządowej oraz innych zadań zleconych gminie</t>
  </si>
  <si>
    <t>§2010</t>
  </si>
  <si>
    <t>§6290</t>
  </si>
  <si>
    <t>§0750</t>
  </si>
  <si>
    <t>§0920</t>
  </si>
  <si>
    <t>§0470</t>
  </si>
  <si>
    <t>§0770</t>
  </si>
  <si>
    <t>§0970</t>
  </si>
  <si>
    <t>§2360</t>
  </si>
  <si>
    <t>§0350</t>
  </si>
  <si>
    <t>§0910</t>
  </si>
  <si>
    <t>§0310</t>
  </si>
  <si>
    <t>§0320</t>
  </si>
  <si>
    <t>§0330</t>
  </si>
  <si>
    <t>§0340</t>
  </si>
  <si>
    <t>§0360</t>
  </si>
  <si>
    <t>§0370</t>
  </si>
  <si>
    <t>§0450</t>
  </si>
  <si>
    <t>§0490</t>
  </si>
  <si>
    <t>§0500</t>
  </si>
  <si>
    <t>§0410</t>
  </si>
  <si>
    <t>§0480</t>
  </si>
  <si>
    <t>§0010</t>
  </si>
  <si>
    <t>§0020</t>
  </si>
  <si>
    <t>§2920</t>
  </si>
  <si>
    <t>§2750</t>
  </si>
  <si>
    <t>§6310</t>
  </si>
  <si>
    <t>§2950</t>
  </si>
  <si>
    <t>Wpłaty jednostek na rzecz środków specjalnych</t>
  </si>
  <si>
    <t>Rozdz 75647</t>
  </si>
  <si>
    <t>Pobór podatków, opłat i niepodatkowych należności budżetowych</t>
  </si>
  <si>
    <t>Wynagrodzenia agencyjno-prowizyjne</t>
  </si>
  <si>
    <t>§8070</t>
  </si>
  <si>
    <t>Odsetki i dyskonto od krajowych skarbowych papierów wartościowych oraz pożyczek i kredytów</t>
  </si>
  <si>
    <t>Pomoc społeczna</t>
  </si>
  <si>
    <t>Składki na ubezpieczenia społeczne</t>
  </si>
  <si>
    <t>Dodatkowe wynagrodzenie roczne</t>
  </si>
  <si>
    <t>Rozdz 85295</t>
  </si>
  <si>
    <t>Rozdz 85446</t>
  </si>
  <si>
    <t>Rozdz 85401</t>
  </si>
  <si>
    <t>Rozdz 85495</t>
  </si>
  <si>
    <t>Rozdz 90003</t>
  </si>
  <si>
    <t>Rozdz 01030</t>
  </si>
  <si>
    <t>Rozdz 60016</t>
  </si>
  <si>
    <t>Rozdz 70004</t>
  </si>
  <si>
    <t>Rozdz 71004</t>
  </si>
  <si>
    <t>Rozdz 71095</t>
  </si>
  <si>
    <t>Rozdz 75011</t>
  </si>
  <si>
    <t>Rozdz 75022</t>
  </si>
  <si>
    <t>Rozdz 75023</t>
  </si>
  <si>
    <t>Rozdz 75095</t>
  </si>
  <si>
    <t>Rozdz 75101</t>
  </si>
  <si>
    <t>Rozdz 75403</t>
  </si>
  <si>
    <t>Rozdz 75412</t>
  </si>
  <si>
    <t>Rozdz 75702</t>
  </si>
  <si>
    <t>Rozdz 75818</t>
  </si>
  <si>
    <t>Rozdz 80104</t>
  </si>
  <si>
    <t>Rozdz 80113</t>
  </si>
  <si>
    <t>Rozdz 80146</t>
  </si>
  <si>
    <t>Rozdz 80195</t>
  </si>
  <si>
    <t>Rozdz 85154</t>
  </si>
  <si>
    <t>Rozdz 92116</t>
  </si>
  <si>
    <t>Rozdz 92195</t>
  </si>
  <si>
    <t>Rozdz 92605</t>
  </si>
  <si>
    <t>Sprawozdanie z wykonania budżetu Gminy Jaktorów za rok 2004.</t>
  </si>
  <si>
    <t>Rozdz60016</t>
  </si>
  <si>
    <t>§0690</t>
  </si>
  <si>
    <t>Wpływy z różnych opłat</t>
  </si>
  <si>
    <t>Rozdz75805</t>
  </si>
  <si>
    <t>Subwencje ogólne z budżetu państwa</t>
  </si>
  <si>
    <t>Część rekompensująca subwencji ogólnej</t>
  </si>
  <si>
    <t>§2030</t>
  </si>
  <si>
    <t>Dotacje celowe  otrzymane z budżetu państwa na realizację własnych zadań bieżących gmin</t>
  </si>
  <si>
    <t>Domy pomocy społecznej</t>
  </si>
  <si>
    <t>Usuwanie skutków klęsk żywiołowych</t>
  </si>
  <si>
    <t>Rozdz92116</t>
  </si>
  <si>
    <t>§2020</t>
  </si>
  <si>
    <t>Dotacje celowe otrzymane z budżetu państwa na zadania bieżące realizowane  przez gminę na podstawie porozumień z organami administracji rządowej</t>
  </si>
  <si>
    <t>Środki na dofinansowanie zadań inwestycyjnych</t>
  </si>
  <si>
    <t>Dochody z najmu i dzierżawy składników majątkowych</t>
  </si>
  <si>
    <t>Wytwarzanie  i zaopatrywanie w energię elektryczną,  gaz i wodę</t>
  </si>
  <si>
    <t>Wpływy z podatku dochodowego od osób fizycznych</t>
  </si>
  <si>
    <t>Wpływy z opłaty admin.za czynności urzędowe</t>
  </si>
  <si>
    <t>Wpływy z innych opłat stanowiących dochody jst</t>
  </si>
  <si>
    <t>Udziały  gmin w podatkach stanowiących dochód budżetu państwa</t>
  </si>
  <si>
    <t>Podatek dochodowy od osób fizycznych</t>
  </si>
  <si>
    <t>Podatek dochodowy od osób prawnych</t>
  </si>
  <si>
    <t>Rozdz 85202</t>
  </si>
  <si>
    <t>§6260</t>
  </si>
  <si>
    <t xml:space="preserve">Dotacje otrzymane z funduszy celowych na finansowanie lub dofinansowanie kosztów realizacji inwestycji </t>
  </si>
  <si>
    <t>Wpływy z opłat za zarząd,użytkowanie i użytkowanie wieczyste nieruchomości</t>
  </si>
  <si>
    <t>Dotacje celowe otrzymane z budżetu państwa na realiz.zadań bież.z zakresu administracji rządowej oraz innych zadań zleconych gminie</t>
  </si>
  <si>
    <t>§3240</t>
  </si>
  <si>
    <t>Stypendia dla uczniów</t>
  </si>
  <si>
    <t>Wydatki na zakupy inwestycyjne jednostek budżetowych</t>
  </si>
  <si>
    <t>Rozdz 85278</t>
  </si>
  <si>
    <t>Wydatki inwestycyjne jednostek budżetowych</t>
  </si>
  <si>
    <t>Różne jednostki obsługi gospod.komunalnej</t>
  </si>
  <si>
    <t>Dodatkowe wynagrodzenie  roczne</t>
  </si>
  <si>
    <t>Odpisy na zakł.fund.świadczeń socjalnych</t>
  </si>
  <si>
    <t>Różne wydatki na rzecz osób fizycznych</t>
  </si>
  <si>
    <t>Wydatki na zakupy inwestycyjne jednostek  budżetowych</t>
  </si>
  <si>
    <t>Składki na ubezpieczenie społeczne</t>
  </si>
  <si>
    <t>Zadania w zakresie kultury fizycz. i sportu</t>
  </si>
  <si>
    <t>Odsetki od nieterminowych wpłat z tytułu podatków i opłat</t>
  </si>
  <si>
    <t>Dochody od osób prawnych,od osób fizycznych i  od innych jednostek nie posiadających  osobowości prawnej oraz wydatki związane z ich poborem</t>
  </si>
  <si>
    <t>Część wyrównawcza subwencji ogólnej dla gmin</t>
  </si>
  <si>
    <t>Usługi opiekuńcze i specjalistyczne usługi opiekuńcze</t>
  </si>
  <si>
    <t>Dochody od osób prawnych,od osób fizycznych  i od innych jednostek nie posiadających  osobowości prawnej oraz wydatki związane z ich poborem</t>
  </si>
  <si>
    <t>Wójta  Gminy Jaktorów z dnia 10 marca 2005 roku.</t>
  </si>
  <si>
    <t xml:space="preserve">                                                        Zał. do zarządzenia  Nr  4 /2005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</si>
</sst>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</numFmts>
  <fonts count="10">
    <font>
      <sz val="12"/>
      <name val="Arial CE"/>
      <family val="2"/>
    </font>
    <font>
      <sz val="10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i/>
      <u val="single"/>
      <sz val="12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166" fontId="0" fillId="0" borderId="1" xfId="0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8"/>
  <sheetViews>
    <sheetView tabSelected="1" workbookViewId="0" topLeftCell="A116">
      <selection activeCell="B49" sqref="B49"/>
    </sheetView>
  </sheetViews>
  <sheetFormatPr defaultColWidth="8.796875" defaultRowHeight="15"/>
  <cols>
    <col min="1" max="1" width="11.59765625" style="6" customWidth="1"/>
    <col min="2" max="2" width="37.3984375" style="6" customWidth="1"/>
    <col min="3" max="3" width="9.8984375" style="6" customWidth="1"/>
    <col min="4" max="4" width="10.59765625" style="6" bestFit="1" customWidth="1"/>
    <col min="5" max="5" width="6.8984375" style="6" customWidth="1"/>
    <col min="6" max="6" width="1.796875" style="4" customWidth="1"/>
    <col min="7" max="16384" width="8.8984375" style="4" customWidth="1"/>
  </cols>
  <sheetData>
    <row r="1" spans="1:5" s="3" customFormat="1" ht="15">
      <c r="A1" s="1"/>
      <c r="B1" s="53" t="s">
        <v>304</v>
      </c>
      <c r="C1" s="53"/>
      <c r="D1" s="53"/>
      <c r="E1" s="53"/>
    </row>
    <row r="2" spans="1:5" s="3" customFormat="1" ht="15">
      <c r="A2" s="1"/>
      <c r="B2" s="54" t="s">
        <v>303</v>
      </c>
      <c r="C2" s="54"/>
      <c r="D2" s="54"/>
      <c r="E2" s="54"/>
    </row>
    <row r="3" spans="1:5" s="3" customFormat="1" ht="10.5" customHeight="1">
      <c r="A3" s="1"/>
      <c r="B3" s="2"/>
      <c r="C3" s="2"/>
      <c r="D3" s="2"/>
      <c r="E3" s="2"/>
    </row>
    <row r="4" spans="1:5" ht="29.25" customHeight="1">
      <c r="A4" s="55" t="s">
        <v>258</v>
      </c>
      <c r="B4" s="55"/>
      <c r="C4" s="55"/>
      <c r="D4" s="55"/>
      <c r="E4" s="55"/>
    </row>
    <row r="5" spans="1:2" ht="19.5" customHeight="1">
      <c r="A5" s="5" t="s">
        <v>23</v>
      </c>
      <c r="B5" s="5"/>
    </row>
    <row r="6" spans="1:5" ht="31.5">
      <c r="A6" s="16" t="s">
        <v>0</v>
      </c>
      <c r="B6" s="16" t="s">
        <v>1</v>
      </c>
      <c r="C6" s="16" t="s">
        <v>2</v>
      </c>
      <c r="D6" s="16" t="s">
        <v>3</v>
      </c>
      <c r="E6" s="16" t="s">
        <v>39</v>
      </c>
    </row>
    <row r="7" spans="1:5" ht="15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5" s="21" customFormat="1" ht="21" customHeight="1">
      <c r="A8" s="19" t="s">
        <v>40</v>
      </c>
      <c r="B8" s="19" t="s">
        <v>41</v>
      </c>
      <c r="C8" s="20">
        <f>C9+C11</f>
        <v>138100</v>
      </c>
      <c r="D8" s="20">
        <f>D9+D11</f>
        <v>142472</v>
      </c>
      <c r="E8" s="10">
        <f>D8/C8*100</f>
        <v>103.16582186821144</v>
      </c>
    </row>
    <row r="9" spans="1:5" s="3" customFormat="1" ht="17.25" customHeight="1">
      <c r="A9" s="30" t="s">
        <v>161</v>
      </c>
      <c r="B9" s="30" t="s">
        <v>162</v>
      </c>
      <c r="C9" s="31">
        <f>C10</f>
        <v>137200</v>
      </c>
      <c r="D9" s="31">
        <f>D10</f>
        <v>141525</v>
      </c>
      <c r="E9" s="10">
        <f>D9/C9*100</f>
        <v>103.15233236151605</v>
      </c>
    </row>
    <row r="10" spans="1:5" s="3" customFormat="1" ht="21.75" customHeight="1">
      <c r="A10" s="32" t="s">
        <v>196</v>
      </c>
      <c r="B10" s="30" t="s">
        <v>272</v>
      </c>
      <c r="C10" s="31">
        <v>137200</v>
      </c>
      <c r="D10" s="31">
        <v>141525</v>
      </c>
      <c r="E10" s="10">
        <f>D10/C10*100</f>
        <v>103.15233236151605</v>
      </c>
    </row>
    <row r="11" spans="1:5" ht="15.75" customHeight="1">
      <c r="A11" s="8" t="s">
        <v>42</v>
      </c>
      <c r="B11" s="8" t="s">
        <v>4</v>
      </c>
      <c r="C11" s="9">
        <f>C12</f>
        <v>900</v>
      </c>
      <c r="D11" s="9">
        <f>D12</f>
        <v>947</v>
      </c>
      <c r="E11" s="10">
        <f aca="true" t="shared" si="0" ref="E11:E83">D11/C11*100</f>
        <v>105.22222222222221</v>
      </c>
    </row>
    <row r="12" spans="1:5" ht="29.25" customHeight="1">
      <c r="A12" s="7" t="s">
        <v>197</v>
      </c>
      <c r="B12" s="18" t="s">
        <v>273</v>
      </c>
      <c r="C12" s="9">
        <v>900</v>
      </c>
      <c r="D12" s="9">
        <v>947</v>
      </c>
      <c r="E12" s="10">
        <f t="shared" si="0"/>
        <v>105.22222222222221</v>
      </c>
    </row>
    <row r="13" spans="1:5" s="21" customFormat="1" ht="25.5" customHeight="1">
      <c r="A13" s="22" t="s">
        <v>43</v>
      </c>
      <c r="B13" s="23" t="s">
        <v>274</v>
      </c>
      <c r="C13" s="20">
        <f>C14</f>
        <v>241400</v>
      </c>
      <c r="D13" s="20">
        <f>D14</f>
        <v>243793</v>
      </c>
      <c r="E13" s="24">
        <f t="shared" si="0"/>
        <v>100.99130074565036</v>
      </c>
    </row>
    <row r="14" spans="1:5" ht="17.25" customHeight="1">
      <c r="A14" s="7" t="s">
        <v>44</v>
      </c>
      <c r="B14" s="8" t="s">
        <v>45</v>
      </c>
      <c r="C14" s="9">
        <f>C15+C16+C17</f>
        <v>241400</v>
      </c>
      <c r="D14" s="9">
        <f>D15+D16+D17</f>
        <v>243793</v>
      </c>
      <c r="E14" s="10">
        <f t="shared" si="0"/>
        <v>100.99130074565036</v>
      </c>
    </row>
    <row r="15" spans="1:5" ht="15">
      <c r="A15" s="7" t="s">
        <v>160</v>
      </c>
      <c r="B15" s="8" t="s">
        <v>5</v>
      </c>
      <c r="C15" s="9">
        <v>240000</v>
      </c>
      <c r="D15" s="9">
        <v>240904</v>
      </c>
      <c r="E15" s="10">
        <f t="shared" si="0"/>
        <v>100.37666666666667</v>
      </c>
    </row>
    <row r="16" spans="1:5" ht="15" customHeight="1">
      <c r="A16" s="7" t="s">
        <v>198</v>
      </c>
      <c r="B16" s="8" t="s">
        <v>67</v>
      </c>
      <c r="C16" s="9">
        <v>1400</v>
      </c>
      <c r="D16" s="9">
        <v>1258</v>
      </c>
      <c r="E16" s="10">
        <f t="shared" si="0"/>
        <v>89.85714285714286</v>
      </c>
    </row>
    <row r="17" spans="1:5" ht="15" customHeight="1">
      <c r="A17" s="7" t="s">
        <v>201</v>
      </c>
      <c r="B17" s="8" t="s">
        <v>72</v>
      </c>
      <c r="C17" s="9">
        <v>0</v>
      </c>
      <c r="D17" s="9">
        <v>1631</v>
      </c>
      <c r="E17" s="10"/>
    </row>
    <row r="18" spans="1:5" s="41" customFormat="1" ht="20.25" customHeight="1">
      <c r="A18" s="38" t="s">
        <v>89</v>
      </c>
      <c r="B18" s="39" t="s">
        <v>90</v>
      </c>
      <c r="C18" s="40">
        <f>C19</f>
        <v>14000</v>
      </c>
      <c r="D18" s="40">
        <f>D19</f>
        <v>11509</v>
      </c>
      <c r="E18" s="10">
        <f t="shared" si="0"/>
        <v>82.20714285714286</v>
      </c>
    </row>
    <row r="19" spans="1:5" ht="18.75" customHeight="1">
      <c r="A19" s="7" t="s">
        <v>259</v>
      </c>
      <c r="B19" s="8" t="s">
        <v>91</v>
      </c>
      <c r="C19" s="9">
        <f>C20+C21</f>
        <v>14000</v>
      </c>
      <c r="D19" s="9">
        <f>D20+D21</f>
        <v>11509</v>
      </c>
      <c r="E19" s="10">
        <f t="shared" si="0"/>
        <v>82.20714285714286</v>
      </c>
    </row>
    <row r="20" spans="1:5" ht="16.5" customHeight="1">
      <c r="A20" s="7" t="s">
        <v>160</v>
      </c>
      <c r="B20" s="8" t="s">
        <v>5</v>
      </c>
      <c r="C20" s="9">
        <v>0</v>
      </c>
      <c r="D20" s="9">
        <v>1800</v>
      </c>
      <c r="E20" s="10"/>
    </row>
    <row r="21" spans="1:5" ht="43.5" customHeight="1">
      <c r="A21" s="7" t="s">
        <v>282</v>
      </c>
      <c r="B21" s="8" t="s">
        <v>283</v>
      </c>
      <c r="C21" s="9">
        <v>14000</v>
      </c>
      <c r="D21" s="9">
        <v>9709</v>
      </c>
      <c r="E21" s="10">
        <f t="shared" si="0"/>
        <v>69.35</v>
      </c>
    </row>
    <row r="22" spans="1:5" s="21" customFormat="1" ht="21.75" customHeight="1">
      <c r="A22" s="19" t="s">
        <v>46</v>
      </c>
      <c r="B22" s="19" t="s">
        <v>47</v>
      </c>
      <c r="C22" s="20">
        <f>C23+C29</f>
        <v>411735</v>
      </c>
      <c r="D22" s="20">
        <f>D23+D29</f>
        <v>596316</v>
      </c>
      <c r="E22" s="24">
        <f t="shared" si="0"/>
        <v>144.83004845349555</v>
      </c>
    </row>
    <row r="23" spans="1:5" ht="18.75" customHeight="1">
      <c r="A23" s="8" t="s">
        <v>163</v>
      </c>
      <c r="B23" s="8" t="s">
        <v>143</v>
      </c>
      <c r="C23" s="9">
        <f>C24+C25+C26+C27+C28</f>
        <v>407567</v>
      </c>
      <c r="D23" s="9">
        <f>D24+D25+D26+D27+D28</f>
        <v>591805</v>
      </c>
      <c r="E23" s="10">
        <f t="shared" si="0"/>
        <v>145.20434676997894</v>
      </c>
    </row>
    <row r="24" spans="1:5" ht="30">
      <c r="A24" s="7" t="s">
        <v>199</v>
      </c>
      <c r="B24" s="8" t="s">
        <v>284</v>
      </c>
      <c r="C24" s="9">
        <v>6987</v>
      </c>
      <c r="D24" s="9">
        <v>7689</v>
      </c>
      <c r="E24" s="10">
        <f t="shared" si="0"/>
        <v>110.04723057106054</v>
      </c>
    </row>
    <row r="25" spans="1:5" ht="29.25" customHeight="1">
      <c r="A25" s="7" t="s">
        <v>197</v>
      </c>
      <c r="B25" s="47" t="s">
        <v>273</v>
      </c>
      <c r="C25" s="9">
        <v>36780</v>
      </c>
      <c r="D25" s="9">
        <v>19175</v>
      </c>
      <c r="E25" s="10">
        <f t="shared" si="0"/>
        <v>52.13431212615552</v>
      </c>
    </row>
    <row r="26" spans="1:5" ht="29.25" customHeight="1">
      <c r="A26" s="7" t="s">
        <v>200</v>
      </c>
      <c r="B26" s="47" t="s">
        <v>157</v>
      </c>
      <c r="C26" s="9">
        <v>352800</v>
      </c>
      <c r="D26" s="9">
        <v>552141</v>
      </c>
      <c r="E26" s="10">
        <f t="shared" si="0"/>
        <v>156.50255102040816</v>
      </c>
    </row>
    <row r="27" spans="1:5" ht="15" customHeight="1">
      <c r="A27" s="7" t="s">
        <v>160</v>
      </c>
      <c r="B27" s="8" t="s">
        <v>5</v>
      </c>
      <c r="C27" s="9">
        <v>11000</v>
      </c>
      <c r="D27" s="9">
        <v>12332</v>
      </c>
      <c r="E27" s="10">
        <v>0</v>
      </c>
    </row>
    <row r="28" spans="1:5" ht="15.75" customHeight="1">
      <c r="A28" s="7" t="s">
        <v>198</v>
      </c>
      <c r="B28" s="8" t="s">
        <v>67</v>
      </c>
      <c r="C28" s="9">
        <v>0</v>
      </c>
      <c r="D28" s="9">
        <v>468</v>
      </c>
      <c r="E28" s="10"/>
    </row>
    <row r="29" spans="1:5" ht="16.5" customHeight="1">
      <c r="A29" s="8" t="s">
        <v>164</v>
      </c>
      <c r="B29" s="8" t="s">
        <v>4</v>
      </c>
      <c r="C29" s="9">
        <v>4168</v>
      </c>
      <c r="D29" s="9">
        <f>D30+D31</f>
        <v>4511</v>
      </c>
      <c r="E29" s="10">
        <f t="shared" si="0"/>
        <v>108.22936660268714</v>
      </c>
    </row>
    <row r="30" spans="1:5" ht="27.75" customHeight="1">
      <c r="A30" s="7" t="s">
        <v>197</v>
      </c>
      <c r="B30" s="8" t="s">
        <v>273</v>
      </c>
      <c r="C30" s="9">
        <v>4168</v>
      </c>
      <c r="D30" s="9">
        <v>4486</v>
      </c>
      <c r="E30" s="10">
        <f t="shared" si="0"/>
        <v>107.62955854126679</v>
      </c>
    </row>
    <row r="31" spans="1:5" ht="17.25" customHeight="1">
      <c r="A31" s="7" t="s">
        <v>198</v>
      </c>
      <c r="B31" s="8" t="s">
        <v>67</v>
      </c>
      <c r="C31" s="9">
        <v>0</v>
      </c>
      <c r="D31" s="9">
        <v>25</v>
      </c>
      <c r="E31" s="10"/>
    </row>
    <row r="32" spans="1:5" s="21" customFormat="1" ht="22.5" customHeight="1">
      <c r="A32" s="19" t="s">
        <v>48</v>
      </c>
      <c r="B32" s="19" t="s">
        <v>49</v>
      </c>
      <c r="C32" s="20">
        <f>C33+C35</f>
        <v>86714</v>
      </c>
      <c r="D32" s="20">
        <f>D33+D35</f>
        <v>92900</v>
      </c>
      <c r="E32" s="24">
        <f t="shared" si="0"/>
        <v>107.13379615748322</v>
      </c>
    </row>
    <row r="33" spans="1:5" ht="18.75" customHeight="1">
      <c r="A33" s="8" t="s">
        <v>50</v>
      </c>
      <c r="B33" s="8" t="s">
        <v>17</v>
      </c>
      <c r="C33" s="9">
        <f>C34</f>
        <v>70956</v>
      </c>
      <c r="D33" s="9">
        <f>D34</f>
        <v>70956</v>
      </c>
      <c r="E33" s="10">
        <f t="shared" si="0"/>
        <v>100</v>
      </c>
    </row>
    <row r="34" spans="1:5" ht="42.75">
      <c r="A34" s="7" t="s">
        <v>195</v>
      </c>
      <c r="B34" s="17" t="s">
        <v>194</v>
      </c>
      <c r="C34" s="9">
        <v>70956</v>
      </c>
      <c r="D34" s="9">
        <v>70956</v>
      </c>
      <c r="E34" s="10">
        <f t="shared" si="0"/>
        <v>100</v>
      </c>
    </row>
    <row r="35" spans="1:5" ht="18" customHeight="1">
      <c r="A35" s="7" t="s">
        <v>51</v>
      </c>
      <c r="B35" s="8" t="s">
        <v>37</v>
      </c>
      <c r="C35" s="9">
        <f>C36+C37+C38+C39+C40</f>
        <v>15758</v>
      </c>
      <c r="D35" s="9">
        <f>D36+D37+D38+D39+D40</f>
        <v>21944</v>
      </c>
      <c r="E35" s="10">
        <f t="shared" si="0"/>
        <v>139.2562507932479</v>
      </c>
    </row>
    <row r="36" spans="1:5" ht="15">
      <c r="A36" s="7" t="s">
        <v>260</v>
      </c>
      <c r="B36" s="8" t="s">
        <v>261</v>
      </c>
      <c r="C36" s="9">
        <v>0</v>
      </c>
      <c r="D36" s="9">
        <v>370</v>
      </c>
      <c r="E36" s="10"/>
    </row>
    <row r="37" spans="1:5" ht="26.25" customHeight="1">
      <c r="A37" s="7" t="s">
        <v>197</v>
      </c>
      <c r="B37" s="18" t="s">
        <v>273</v>
      </c>
      <c r="C37" s="9">
        <v>13258</v>
      </c>
      <c r="D37" s="9">
        <v>13876</v>
      </c>
      <c r="E37" s="10">
        <f t="shared" si="0"/>
        <v>104.66133655151606</v>
      </c>
    </row>
    <row r="38" spans="1:5" ht="15">
      <c r="A38" s="7" t="s">
        <v>160</v>
      </c>
      <c r="B38" s="8" t="s">
        <v>5</v>
      </c>
      <c r="C38" s="9">
        <v>1369</v>
      </c>
      <c r="D38" s="9">
        <v>6273</v>
      </c>
      <c r="E38" s="10">
        <f t="shared" si="0"/>
        <v>458.2176771365961</v>
      </c>
    </row>
    <row r="39" spans="1:5" ht="15">
      <c r="A39" s="7" t="s">
        <v>198</v>
      </c>
      <c r="B39" s="8" t="s">
        <v>67</v>
      </c>
      <c r="C39" s="9">
        <v>0</v>
      </c>
      <c r="D39" s="9">
        <v>54</v>
      </c>
      <c r="E39" s="10"/>
    </row>
    <row r="40" spans="1:5" ht="30">
      <c r="A40" s="7" t="s">
        <v>202</v>
      </c>
      <c r="B40" s="8" t="s">
        <v>165</v>
      </c>
      <c r="C40" s="9">
        <v>1131</v>
      </c>
      <c r="D40" s="9">
        <v>1371</v>
      </c>
      <c r="E40" s="10">
        <f t="shared" si="0"/>
        <v>121.22015915119364</v>
      </c>
    </row>
    <row r="41" spans="1:5" s="21" customFormat="1" ht="30">
      <c r="A41" s="25" t="s">
        <v>53</v>
      </c>
      <c r="B41" s="19" t="s">
        <v>54</v>
      </c>
      <c r="C41" s="20">
        <f>C42+C44+C46</f>
        <v>19128</v>
      </c>
      <c r="D41" s="20">
        <f>D42+D44+D46</f>
        <v>19128</v>
      </c>
      <c r="E41" s="24">
        <f t="shared" si="0"/>
        <v>100</v>
      </c>
    </row>
    <row r="42" spans="1:5" s="3" customFormat="1" ht="30">
      <c r="A42" s="32" t="s">
        <v>108</v>
      </c>
      <c r="B42" s="30" t="s">
        <v>137</v>
      </c>
      <c r="C42" s="31">
        <f>C43</f>
        <v>1488</v>
      </c>
      <c r="D42" s="31">
        <f>D43</f>
        <v>1488</v>
      </c>
      <c r="E42" s="33">
        <f t="shared" si="0"/>
        <v>100</v>
      </c>
    </row>
    <row r="43" spans="1:5" ht="43.5" customHeight="1">
      <c r="A43" s="7" t="s">
        <v>195</v>
      </c>
      <c r="B43" s="17" t="s">
        <v>52</v>
      </c>
      <c r="C43" s="9">
        <v>1488</v>
      </c>
      <c r="D43" s="9">
        <v>1488</v>
      </c>
      <c r="E43" s="10">
        <f t="shared" si="0"/>
        <v>100</v>
      </c>
    </row>
    <row r="44" spans="1:5" ht="19.5" customHeight="1">
      <c r="A44" s="7" t="s">
        <v>150</v>
      </c>
      <c r="B44" s="30" t="s">
        <v>151</v>
      </c>
      <c r="C44" s="9">
        <f>C45</f>
        <v>4166</v>
      </c>
      <c r="D44" s="9">
        <f>D45</f>
        <v>4166</v>
      </c>
      <c r="E44" s="33">
        <f t="shared" si="0"/>
        <v>100</v>
      </c>
    </row>
    <row r="45" spans="1:5" ht="42" customHeight="1">
      <c r="A45" s="7" t="s">
        <v>195</v>
      </c>
      <c r="B45" s="17" t="s">
        <v>52</v>
      </c>
      <c r="C45" s="9">
        <v>4166</v>
      </c>
      <c r="D45" s="9">
        <v>4166</v>
      </c>
      <c r="E45" s="10">
        <f t="shared" si="0"/>
        <v>100</v>
      </c>
    </row>
    <row r="46" spans="1:5" ht="18" customHeight="1">
      <c r="A46" s="7" t="s">
        <v>166</v>
      </c>
      <c r="B46" s="30" t="s">
        <v>167</v>
      </c>
      <c r="C46" s="9">
        <f>C47</f>
        <v>13474</v>
      </c>
      <c r="D46" s="9">
        <f>D47</f>
        <v>13474</v>
      </c>
      <c r="E46" s="33">
        <f t="shared" si="0"/>
        <v>100</v>
      </c>
    </row>
    <row r="47" spans="1:5" ht="42" customHeight="1">
      <c r="A47" s="7" t="s">
        <v>195</v>
      </c>
      <c r="B47" s="17" t="s">
        <v>52</v>
      </c>
      <c r="C47" s="9">
        <v>13474</v>
      </c>
      <c r="D47" s="9">
        <v>13474</v>
      </c>
      <c r="E47" s="10">
        <f t="shared" si="0"/>
        <v>100</v>
      </c>
    </row>
    <row r="48" spans="1:5" s="21" customFormat="1" ht="30">
      <c r="A48" s="19" t="s">
        <v>55</v>
      </c>
      <c r="B48" s="19" t="s">
        <v>56</v>
      </c>
      <c r="C48" s="20">
        <f>C49</f>
        <v>500</v>
      </c>
      <c r="D48" s="20">
        <f>D49</f>
        <v>500</v>
      </c>
      <c r="E48" s="24">
        <f t="shared" si="0"/>
        <v>100</v>
      </c>
    </row>
    <row r="49" spans="1:5" ht="18" customHeight="1">
      <c r="A49" s="7" t="s">
        <v>57</v>
      </c>
      <c r="B49" s="8" t="s">
        <v>18</v>
      </c>
      <c r="C49" s="9">
        <f>C50</f>
        <v>500</v>
      </c>
      <c r="D49" s="9">
        <f>D50</f>
        <v>500</v>
      </c>
      <c r="E49" s="10">
        <f t="shared" si="0"/>
        <v>100</v>
      </c>
    </row>
    <row r="50" spans="1:5" ht="41.25" customHeight="1">
      <c r="A50" s="7" t="s">
        <v>195</v>
      </c>
      <c r="B50" s="17" t="s">
        <v>168</v>
      </c>
      <c r="C50" s="9">
        <v>500</v>
      </c>
      <c r="D50" s="9">
        <v>500</v>
      </c>
      <c r="E50" s="10">
        <f t="shared" si="0"/>
        <v>100</v>
      </c>
    </row>
    <row r="51" spans="1:5" s="21" customFormat="1" ht="60" customHeight="1">
      <c r="A51" s="19" t="s">
        <v>58</v>
      </c>
      <c r="B51" s="19" t="s">
        <v>299</v>
      </c>
      <c r="C51" s="20">
        <f>C52+C55+C67+C71</f>
        <v>5451449</v>
      </c>
      <c r="D51" s="20">
        <f>D52+D55+D67+D71</f>
        <v>5759305</v>
      </c>
      <c r="E51" s="24">
        <f t="shared" si="0"/>
        <v>105.64723250644003</v>
      </c>
    </row>
    <row r="52" spans="1:5" ht="28.5" customHeight="1">
      <c r="A52" s="8" t="s">
        <v>59</v>
      </c>
      <c r="B52" s="8" t="s">
        <v>275</v>
      </c>
      <c r="C52" s="9">
        <f>C53+C54</f>
        <v>70500</v>
      </c>
      <c r="D52" s="9">
        <f>D53+D54</f>
        <v>69619</v>
      </c>
      <c r="E52" s="10">
        <f t="shared" si="0"/>
        <v>98.75035460992908</v>
      </c>
    </row>
    <row r="53" spans="1:5" ht="15.75" customHeight="1">
      <c r="A53" s="7" t="s">
        <v>203</v>
      </c>
      <c r="B53" s="8" t="s">
        <v>60</v>
      </c>
      <c r="C53" s="9">
        <v>70000</v>
      </c>
      <c r="D53" s="9">
        <v>68051</v>
      </c>
      <c r="E53" s="10">
        <f t="shared" si="0"/>
        <v>97.21571428571428</v>
      </c>
    </row>
    <row r="54" spans="1:5" ht="17.25" customHeight="1">
      <c r="A54" s="7" t="s">
        <v>204</v>
      </c>
      <c r="B54" s="17" t="s">
        <v>169</v>
      </c>
      <c r="C54" s="9">
        <v>500</v>
      </c>
      <c r="D54" s="9">
        <v>1568</v>
      </c>
      <c r="E54" s="10">
        <f t="shared" si="0"/>
        <v>313.6</v>
      </c>
    </row>
    <row r="55" spans="1:5" ht="45" customHeight="1">
      <c r="A55" s="7" t="s">
        <v>61</v>
      </c>
      <c r="B55" s="8" t="s">
        <v>170</v>
      </c>
      <c r="C55" s="9">
        <f>C56+C57+C58+C59+C60+C61+C62+C63+C64+C65+C66</f>
        <v>2342449</v>
      </c>
      <c r="D55" s="9">
        <f>D56+D57+D58+D59+D60+D61+D62+D63+D64+D65+D66</f>
        <v>2645863</v>
      </c>
      <c r="E55" s="10">
        <f t="shared" si="0"/>
        <v>112.95285404292687</v>
      </c>
    </row>
    <row r="56" spans="1:5" ht="16.5" customHeight="1">
      <c r="A56" s="7" t="s">
        <v>205</v>
      </c>
      <c r="B56" s="8" t="s">
        <v>13</v>
      </c>
      <c r="C56" s="9">
        <v>1750000</v>
      </c>
      <c r="D56" s="9">
        <v>1834338</v>
      </c>
      <c r="E56" s="10">
        <f t="shared" si="0"/>
        <v>104.8193142857143</v>
      </c>
    </row>
    <row r="57" spans="1:5" ht="15.75" customHeight="1">
      <c r="A57" s="7" t="s">
        <v>206</v>
      </c>
      <c r="B57" s="8" t="s">
        <v>11</v>
      </c>
      <c r="C57" s="9">
        <v>32000</v>
      </c>
      <c r="D57" s="9">
        <v>32996</v>
      </c>
      <c r="E57" s="10">
        <f t="shared" si="0"/>
        <v>103.11250000000001</v>
      </c>
    </row>
    <row r="58" spans="1:5" ht="15.75" customHeight="1">
      <c r="A58" s="7" t="s">
        <v>207</v>
      </c>
      <c r="B58" s="8" t="s">
        <v>12</v>
      </c>
      <c r="C58" s="9">
        <v>3000</v>
      </c>
      <c r="D58" s="9">
        <v>3369</v>
      </c>
      <c r="E58" s="10">
        <f t="shared" si="0"/>
        <v>112.3</v>
      </c>
    </row>
    <row r="59" spans="1:5" ht="15.75" customHeight="1">
      <c r="A59" s="7" t="s">
        <v>208</v>
      </c>
      <c r="B59" s="8" t="s">
        <v>62</v>
      </c>
      <c r="C59" s="9">
        <v>173000</v>
      </c>
      <c r="D59" s="9">
        <v>174050</v>
      </c>
      <c r="E59" s="10">
        <f t="shared" si="0"/>
        <v>100.60693641618496</v>
      </c>
    </row>
    <row r="60" spans="1:5" ht="15.75" customHeight="1">
      <c r="A60" s="7" t="s">
        <v>209</v>
      </c>
      <c r="B60" s="8" t="s">
        <v>14</v>
      </c>
      <c r="C60" s="9">
        <v>55341</v>
      </c>
      <c r="D60" s="9">
        <v>127791</v>
      </c>
      <c r="E60" s="10">
        <f>D60/C60*100</f>
        <v>230.91559603187508</v>
      </c>
    </row>
    <row r="61" spans="1:5" ht="15.75" customHeight="1">
      <c r="A61" s="7" t="s">
        <v>210</v>
      </c>
      <c r="B61" s="8" t="s">
        <v>15</v>
      </c>
      <c r="C61" s="9">
        <v>100</v>
      </c>
      <c r="D61" s="9">
        <v>0</v>
      </c>
      <c r="E61" s="10">
        <f>D61/C61*100</f>
        <v>0</v>
      </c>
    </row>
    <row r="62" spans="1:5" ht="21.75" customHeight="1">
      <c r="A62" s="7" t="s">
        <v>211</v>
      </c>
      <c r="B62" s="8" t="s">
        <v>276</v>
      </c>
      <c r="C62" s="9">
        <v>10000</v>
      </c>
      <c r="D62" s="9">
        <v>11230</v>
      </c>
      <c r="E62" s="10">
        <f>D62/C62*100</f>
        <v>112.3</v>
      </c>
    </row>
    <row r="63" spans="1:5" ht="15.75" customHeight="1">
      <c r="A63" s="7" t="s">
        <v>212</v>
      </c>
      <c r="B63" s="8" t="s">
        <v>138</v>
      </c>
      <c r="C63" s="9">
        <v>10100</v>
      </c>
      <c r="D63" s="9">
        <v>13898</v>
      </c>
      <c r="E63" s="10">
        <f>D63/C63*100</f>
        <v>137.60396039603958</v>
      </c>
    </row>
    <row r="64" spans="1:5" ht="15">
      <c r="A64" s="7" t="s">
        <v>213</v>
      </c>
      <c r="B64" s="8" t="s">
        <v>63</v>
      </c>
      <c r="C64" s="9">
        <v>190000</v>
      </c>
      <c r="D64" s="9">
        <v>253997</v>
      </c>
      <c r="E64" s="10">
        <f t="shared" si="0"/>
        <v>133.68263157894737</v>
      </c>
    </row>
    <row r="65" spans="1:5" ht="30" customHeight="1">
      <c r="A65" s="7" t="s">
        <v>204</v>
      </c>
      <c r="B65" s="30" t="s">
        <v>298</v>
      </c>
      <c r="C65" s="9">
        <v>81908</v>
      </c>
      <c r="D65" s="9">
        <v>149250</v>
      </c>
      <c r="E65" s="10">
        <f t="shared" si="0"/>
        <v>182.21663329589296</v>
      </c>
    </row>
    <row r="66" spans="1:5" ht="15.75" customHeight="1">
      <c r="A66" s="7" t="s">
        <v>201</v>
      </c>
      <c r="B66" s="30" t="s">
        <v>72</v>
      </c>
      <c r="C66" s="9">
        <v>37000</v>
      </c>
      <c r="D66" s="9">
        <v>44944</v>
      </c>
      <c r="E66" s="10">
        <v>0</v>
      </c>
    </row>
    <row r="67" spans="1:5" ht="23.25" customHeight="1">
      <c r="A67" s="7" t="s">
        <v>64</v>
      </c>
      <c r="B67" s="8" t="s">
        <v>277</v>
      </c>
      <c r="C67" s="9">
        <f>C68+C69+C70</f>
        <v>78500</v>
      </c>
      <c r="D67" s="9">
        <f>D68+D69+D70</f>
        <v>88628</v>
      </c>
      <c r="E67" s="10">
        <f t="shared" si="0"/>
        <v>112.90191082802548</v>
      </c>
    </row>
    <row r="68" spans="1:5" ht="16.5" customHeight="1">
      <c r="A68" s="7" t="s">
        <v>214</v>
      </c>
      <c r="B68" s="8" t="s">
        <v>16</v>
      </c>
      <c r="C68" s="9">
        <v>23000</v>
      </c>
      <c r="D68" s="9">
        <v>28354</v>
      </c>
      <c r="E68" s="10">
        <f t="shared" si="0"/>
        <v>123.27826086956522</v>
      </c>
    </row>
    <row r="69" spans="1:5" ht="30">
      <c r="A69" s="7" t="s">
        <v>215</v>
      </c>
      <c r="B69" s="8" t="s">
        <v>152</v>
      </c>
      <c r="C69" s="9">
        <v>54000</v>
      </c>
      <c r="D69" s="9">
        <v>60250</v>
      </c>
      <c r="E69" s="10">
        <f t="shared" si="0"/>
        <v>111.57407407407408</v>
      </c>
    </row>
    <row r="70" spans="1:5" ht="30">
      <c r="A70" s="7" t="s">
        <v>204</v>
      </c>
      <c r="B70" s="30" t="s">
        <v>76</v>
      </c>
      <c r="C70" s="9">
        <v>1500</v>
      </c>
      <c r="D70" s="9">
        <v>24</v>
      </c>
      <c r="E70" s="10">
        <f t="shared" si="0"/>
        <v>1.6</v>
      </c>
    </row>
    <row r="71" spans="1:5" ht="30">
      <c r="A71" s="8" t="s">
        <v>173</v>
      </c>
      <c r="B71" s="30" t="s">
        <v>278</v>
      </c>
      <c r="C71" s="9">
        <f>C72+C73</f>
        <v>2960000</v>
      </c>
      <c r="D71" s="9">
        <f>D72+D73</f>
        <v>2955195</v>
      </c>
      <c r="E71" s="10">
        <f t="shared" si="0"/>
        <v>99.83766891891892</v>
      </c>
    </row>
    <row r="72" spans="1:5" ht="15.75" customHeight="1">
      <c r="A72" s="7" t="s">
        <v>216</v>
      </c>
      <c r="B72" s="8" t="s">
        <v>279</v>
      </c>
      <c r="C72" s="9">
        <v>2900000</v>
      </c>
      <c r="D72" s="9">
        <v>2894428</v>
      </c>
      <c r="E72" s="10">
        <f t="shared" si="0"/>
        <v>99.80786206896552</v>
      </c>
    </row>
    <row r="73" spans="1:5" ht="15.75" customHeight="1">
      <c r="A73" s="7" t="s">
        <v>217</v>
      </c>
      <c r="B73" s="8" t="s">
        <v>280</v>
      </c>
      <c r="C73" s="9">
        <v>60000</v>
      </c>
      <c r="D73" s="9">
        <v>60767</v>
      </c>
      <c r="E73" s="10">
        <f t="shared" si="0"/>
        <v>101.27833333333334</v>
      </c>
    </row>
    <row r="74" spans="1:5" s="21" customFormat="1" ht="21.75" customHeight="1">
      <c r="A74" s="19" t="s">
        <v>65</v>
      </c>
      <c r="B74" s="19" t="s">
        <v>66</v>
      </c>
      <c r="C74" s="20">
        <f>C75+C77+C79+C81+C83</f>
        <v>6665355</v>
      </c>
      <c r="D74" s="20">
        <f>D75+D77+D79+D81+D83</f>
        <v>6671763</v>
      </c>
      <c r="E74" s="24">
        <f t="shared" si="0"/>
        <v>100.09613891533161</v>
      </c>
    </row>
    <row r="75" spans="1:5" ht="19.5" customHeight="1">
      <c r="A75" s="7" t="s">
        <v>174</v>
      </c>
      <c r="B75" s="8" t="s">
        <v>20</v>
      </c>
      <c r="C75" s="9">
        <f>C76</f>
        <v>5660995</v>
      </c>
      <c r="D75" s="9">
        <f>D76</f>
        <v>5660995</v>
      </c>
      <c r="E75" s="10">
        <f t="shared" si="0"/>
        <v>100</v>
      </c>
    </row>
    <row r="76" spans="1:5" ht="15.75" customHeight="1">
      <c r="A76" s="7" t="s">
        <v>218</v>
      </c>
      <c r="B76" s="8" t="s">
        <v>263</v>
      </c>
      <c r="C76" s="9">
        <v>5660995</v>
      </c>
      <c r="D76" s="9">
        <v>5660995</v>
      </c>
      <c r="E76" s="10">
        <f t="shared" si="0"/>
        <v>100</v>
      </c>
    </row>
    <row r="77" spans="1:5" ht="18.75" customHeight="1">
      <c r="A77" s="7" t="s">
        <v>175</v>
      </c>
      <c r="B77" s="37" t="s">
        <v>171</v>
      </c>
      <c r="C77" s="9">
        <f>C78</f>
        <v>86726</v>
      </c>
      <c r="D77" s="9">
        <f>D78</f>
        <v>86726</v>
      </c>
      <c r="E77" s="10">
        <f t="shared" si="0"/>
        <v>100</v>
      </c>
    </row>
    <row r="78" spans="1:5" ht="15.75" customHeight="1">
      <c r="A78" s="7" t="s">
        <v>219</v>
      </c>
      <c r="B78" s="8" t="s">
        <v>172</v>
      </c>
      <c r="C78" s="9">
        <v>86726</v>
      </c>
      <c r="D78" s="9">
        <v>86726</v>
      </c>
      <c r="E78" s="10">
        <f t="shared" si="0"/>
        <v>100</v>
      </c>
    </row>
    <row r="79" spans="1:5" ht="18" customHeight="1">
      <c r="A79" s="7" t="s">
        <v>262</v>
      </c>
      <c r="B79" s="8" t="s">
        <v>264</v>
      </c>
      <c r="C79" s="9">
        <f>C80</f>
        <v>16422</v>
      </c>
      <c r="D79" s="9">
        <f>D80</f>
        <v>16422</v>
      </c>
      <c r="E79" s="10">
        <f t="shared" si="0"/>
        <v>100</v>
      </c>
    </row>
    <row r="80" spans="1:5" ht="15.75" customHeight="1">
      <c r="A80" s="7" t="s">
        <v>218</v>
      </c>
      <c r="B80" s="8" t="s">
        <v>263</v>
      </c>
      <c r="C80" s="9">
        <v>16422</v>
      </c>
      <c r="D80" s="9">
        <v>16422</v>
      </c>
      <c r="E80" s="10">
        <f t="shared" si="0"/>
        <v>100</v>
      </c>
    </row>
    <row r="81" spans="1:5" ht="30.75" customHeight="1">
      <c r="A81" s="8" t="s">
        <v>176</v>
      </c>
      <c r="B81" s="30" t="s">
        <v>300</v>
      </c>
      <c r="C81" s="9">
        <f>C82</f>
        <v>871702</v>
      </c>
      <c r="D81" s="9">
        <f>D82</f>
        <v>871702</v>
      </c>
      <c r="E81" s="10">
        <f t="shared" si="0"/>
        <v>100</v>
      </c>
    </row>
    <row r="82" spans="1:5" ht="17.25" customHeight="1">
      <c r="A82" s="7" t="s">
        <v>218</v>
      </c>
      <c r="B82" s="8" t="s">
        <v>263</v>
      </c>
      <c r="C82" s="9">
        <v>871702</v>
      </c>
      <c r="D82" s="9">
        <v>871702</v>
      </c>
      <c r="E82" s="10">
        <f t="shared" si="0"/>
        <v>100</v>
      </c>
    </row>
    <row r="83" spans="1:5" ht="18.75" customHeight="1">
      <c r="A83" s="8" t="s">
        <v>177</v>
      </c>
      <c r="B83" s="8" t="s">
        <v>21</v>
      </c>
      <c r="C83" s="9">
        <f>C84+C85+C86+C87+C88</f>
        <v>29510</v>
      </c>
      <c r="D83" s="9">
        <f>D84+D85+D86+D87+D88</f>
        <v>35918</v>
      </c>
      <c r="E83" s="10">
        <f t="shared" si="0"/>
        <v>121.71467299220605</v>
      </c>
    </row>
    <row r="84" spans="1:5" ht="15" customHeight="1">
      <c r="A84" s="7" t="s">
        <v>203</v>
      </c>
      <c r="B84" s="8" t="s">
        <v>60</v>
      </c>
      <c r="C84" s="9">
        <v>0</v>
      </c>
      <c r="D84" s="9">
        <v>-413</v>
      </c>
      <c r="E84" s="10"/>
    </row>
    <row r="85" spans="1:5" ht="15" customHeight="1">
      <c r="A85" s="7" t="s">
        <v>209</v>
      </c>
      <c r="B85" s="8" t="s">
        <v>14</v>
      </c>
      <c r="C85" s="9">
        <v>0</v>
      </c>
      <c r="D85" s="9">
        <v>-5487</v>
      </c>
      <c r="E85" s="10"/>
    </row>
    <row r="86" spans="1:5" ht="15">
      <c r="A86" s="7" t="s">
        <v>213</v>
      </c>
      <c r="B86" s="8" t="s">
        <v>63</v>
      </c>
      <c r="C86" s="9">
        <v>0</v>
      </c>
      <c r="D86" s="9">
        <v>-582</v>
      </c>
      <c r="E86" s="10"/>
    </row>
    <row r="87" spans="1:5" ht="15.75" customHeight="1">
      <c r="A87" s="7" t="s">
        <v>204</v>
      </c>
      <c r="B87" s="17" t="s">
        <v>76</v>
      </c>
      <c r="C87" s="9">
        <v>0</v>
      </c>
      <c r="D87" s="9">
        <v>-419</v>
      </c>
      <c r="E87" s="10"/>
    </row>
    <row r="88" spans="1:5" ht="15">
      <c r="A88" s="7" t="s">
        <v>198</v>
      </c>
      <c r="B88" s="8" t="s">
        <v>67</v>
      </c>
      <c r="C88" s="9">
        <v>29510</v>
      </c>
      <c r="D88" s="9">
        <v>42819</v>
      </c>
      <c r="E88" s="10">
        <f aca="true" t="shared" si="1" ref="E88:E131">D88/C88*100</f>
        <v>145.09996611318198</v>
      </c>
    </row>
    <row r="89" spans="1:5" s="21" customFormat="1" ht="21.75" customHeight="1">
      <c r="A89" s="19" t="s">
        <v>68</v>
      </c>
      <c r="B89" s="19" t="s">
        <v>6</v>
      </c>
      <c r="C89" s="20">
        <f>C90+C94+C97+C100</f>
        <v>41729</v>
      </c>
      <c r="D89" s="20">
        <f>D90+D94+D97+D100</f>
        <v>19738</v>
      </c>
      <c r="E89" s="24">
        <f t="shared" si="1"/>
        <v>47.30043854393827</v>
      </c>
    </row>
    <row r="90" spans="1:5" ht="18" customHeight="1">
      <c r="A90" s="8" t="s">
        <v>178</v>
      </c>
      <c r="B90" s="8" t="s">
        <v>27</v>
      </c>
      <c r="C90" s="9">
        <f>C91+C92+C93</f>
        <v>11909</v>
      </c>
      <c r="D90" s="9">
        <f>D91+D92+D93</f>
        <v>11761</v>
      </c>
      <c r="E90" s="10">
        <f t="shared" si="1"/>
        <v>98.75724242169788</v>
      </c>
    </row>
    <row r="91" spans="1:5" ht="29.25" customHeight="1">
      <c r="A91" s="7" t="s">
        <v>197</v>
      </c>
      <c r="B91" s="8" t="s">
        <v>273</v>
      </c>
      <c r="C91" s="9">
        <v>10451</v>
      </c>
      <c r="D91" s="9">
        <v>10250</v>
      </c>
      <c r="E91" s="10">
        <f t="shared" si="1"/>
        <v>98.07673906803177</v>
      </c>
    </row>
    <row r="92" spans="1:5" ht="15.75" customHeight="1">
      <c r="A92" s="7" t="s">
        <v>198</v>
      </c>
      <c r="B92" s="8" t="s">
        <v>67</v>
      </c>
      <c r="C92" s="9">
        <v>0</v>
      </c>
      <c r="D92" s="9">
        <v>53</v>
      </c>
      <c r="E92" s="10"/>
    </row>
    <row r="93" spans="1:5" ht="29.25" customHeight="1">
      <c r="A93" s="7" t="s">
        <v>265</v>
      </c>
      <c r="B93" s="8" t="s">
        <v>266</v>
      </c>
      <c r="C93" s="9">
        <v>1458</v>
      </c>
      <c r="D93" s="9">
        <v>1458</v>
      </c>
      <c r="E93" s="10">
        <f t="shared" si="1"/>
        <v>100</v>
      </c>
    </row>
    <row r="94" spans="1:5" ht="19.5" customHeight="1">
      <c r="A94" s="7" t="s">
        <v>179</v>
      </c>
      <c r="B94" s="30" t="s">
        <v>7</v>
      </c>
      <c r="C94" s="9">
        <f>C95+C96</f>
        <v>2640</v>
      </c>
      <c r="D94" s="9">
        <f>D95+D96</f>
        <v>2668</v>
      </c>
      <c r="E94" s="10">
        <f t="shared" si="1"/>
        <v>101.06060606060605</v>
      </c>
    </row>
    <row r="95" spans="1:5" ht="30">
      <c r="A95" s="7" t="s">
        <v>197</v>
      </c>
      <c r="B95" s="8" t="s">
        <v>273</v>
      </c>
      <c r="C95" s="9">
        <v>2640</v>
      </c>
      <c r="D95" s="9">
        <v>2666</v>
      </c>
      <c r="E95" s="10">
        <f t="shared" si="1"/>
        <v>100.98484848484847</v>
      </c>
    </row>
    <row r="96" spans="1:5" ht="15">
      <c r="A96" s="7" t="s">
        <v>198</v>
      </c>
      <c r="B96" s="30" t="s">
        <v>67</v>
      </c>
      <c r="C96" s="9">
        <v>0</v>
      </c>
      <c r="D96" s="9">
        <v>2</v>
      </c>
      <c r="E96" s="10"/>
    </row>
    <row r="97" spans="1:5" ht="18.75" customHeight="1">
      <c r="A97" s="7" t="s">
        <v>251</v>
      </c>
      <c r="B97" s="30" t="s">
        <v>8</v>
      </c>
      <c r="C97" s="9">
        <f>C98+C99</f>
        <v>5100</v>
      </c>
      <c r="D97" s="9">
        <f>D98+D99</f>
        <v>5309</v>
      </c>
      <c r="E97" s="10">
        <f t="shared" si="1"/>
        <v>104.09803921568627</v>
      </c>
    </row>
    <row r="98" spans="1:5" ht="15">
      <c r="A98" s="7" t="s">
        <v>160</v>
      </c>
      <c r="B98" s="30" t="s">
        <v>5</v>
      </c>
      <c r="C98" s="9">
        <v>0</v>
      </c>
      <c r="D98" s="9">
        <v>209</v>
      </c>
      <c r="E98" s="10"/>
    </row>
    <row r="99" spans="1:5" ht="31.5" customHeight="1">
      <c r="A99" s="7" t="s">
        <v>265</v>
      </c>
      <c r="B99" s="8" t="s">
        <v>266</v>
      </c>
      <c r="C99" s="9">
        <v>5100</v>
      </c>
      <c r="D99" s="9">
        <v>5100</v>
      </c>
      <c r="E99" s="10">
        <f t="shared" si="1"/>
        <v>100</v>
      </c>
    </row>
    <row r="100" spans="1:5" ht="18" customHeight="1">
      <c r="A100" s="7" t="s">
        <v>253</v>
      </c>
      <c r="B100" s="8" t="s">
        <v>4</v>
      </c>
      <c r="C100" s="9">
        <f>C101</f>
        <v>22080</v>
      </c>
      <c r="D100" s="9">
        <f>D101</f>
        <v>0</v>
      </c>
      <c r="E100" s="10">
        <v>0</v>
      </c>
    </row>
    <row r="101" spans="1:5" ht="30" customHeight="1">
      <c r="A101" s="7" t="s">
        <v>265</v>
      </c>
      <c r="B101" s="8" t="s">
        <v>266</v>
      </c>
      <c r="C101" s="9">
        <v>22080</v>
      </c>
      <c r="D101" s="9">
        <v>0</v>
      </c>
      <c r="E101" s="10">
        <v>0</v>
      </c>
    </row>
    <row r="102" spans="1:5" s="21" customFormat="1" ht="18.75" customHeight="1">
      <c r="A102" s="19" t="s">
        <v>180</v>
      </c>
      <c r="B102" s="19" t="s">
        <v>181</v>
      </c>
      <c r="C102" s="20">
        <f>C103+C105+C108+C110+C113+C115+C118+C121</f>
        <v>1437977</v>
      </c>
      <c r="D102" s="20">
        <f>D103+D105+D108+D110+D113+D115+D118+D121</f>
        <v>1435738</v>
      </c>
      <c r="E102" s="24">
        <f t="shared" si="1"/>
        <v>99.84429514519356</v>
      </c>
    </row>
    <row r="103" spans="1:5" s="44" customFormat="1" ht="18.75" customHeight="1">
      <c r="A103" s="42" t="s">
        <v>281</v>
      </c>
      <c r="B103" s="42" t="s">
        <v>267</v>
      </c>
      <c r="C103" s="43">
        <f>C104</f>
        <v>2166</v>
      </c>
      <c r="D103" s="43">
        <f>D104</f>
        <v>2166</v>
      </c>
      <c r="E103" s="24">
        <f t="shared" si="1"/>
        <v>100</v>
      </c>
    </row>
    <row r="104" spans="1:5" s="44" customFormat="1" ht="16.5" customHeight="1">
      <c r="A104" s="45" t="s">
        <v>201</v>
      </c>
      <c r="B104" s="42" t="s">
        <v>72</v>
      </c>
      <c r="C104" s="43">
        <v>2166</v>
      </c>
      <c r="D104" s="43">
        <v>2166</v>
      </c>
      <c r="E104" s="24">
        <f t="shared" si="1"/>
        <v>100</v>
      </c>
    </row>
    <row r="105" spans="1:5" s="3" customFormat="1" ht="31.5" customHeight="1">
      <c r="A105" s="30" t="s">
        <v>182</v>
      </c>
      <c r="B105" s="30" t="s">
        <v>183</v>
      </c>
      <c r="C105" s="31">
        <f>C106+C107</f>
        <v>1000155</v>
      </c>
      <c r="D105" s="31">
        <f>D106+D107</f>
        <v>1000155</v>
      </c>
      <c r="E105" s="24">
        <f t="shared" si="1"/>
        <v>100</v>
      </c>
    </row>
    <row r="106" spans="1:5" s="3" customFormat="1" ht="43.5" customHeight="1">
      <c r="A106" s="32" t="s">
        <v>195</v>
      </c>
      <c r="B106" s="17" t="s">
        <v>285</v>
      </c>
      <c r="C106" s="31">
        <v>993355</v>
      </c>
      <c r="D106" s="31">
        <v>993355</v>
      </c>
      <c r="E106" s="24">
        <f t="shared" si="1"/>
        <v>100</v>
      </c>
    </row>
    <row r="107" spans="1:5" s="3" customFormat="1" ht="57.75" customHeight="1">
      <c r="A107" s="32" t="s">
        <v>220</v>
      </c>
      <c r="B107" s="30" t="s">
        <v>184</v>
      </c>
      <c r="C107" s="31">
        <v>6800</v>
      </c>
      <c r="D107" s="31">
        <v>6800</v>
      </c>
      <c r="E107" s="24">
        <f t="shared" si="1"/>
        <v>100</v>
      </c>
    </row>
    <row r="108" spans="1:5" s="3" customFormat="1" ht="45" customHeight="1">
      <c r="A108" s="30" t="s">
        <v>185</v>
      </c>
      <c r="B108" s="30" t="s">
        <v>139</v>
      </c>
      <c r="C108" s="31">
        <f>C109</f>
        <v>14000</v>
      </c>
      <c r="D108" s="31">
        <f>D109</f>
        <v>13508</v>
      </c>
      <c r="E108" s="33">
        <f t="shared" si="1"/>
        <v>96.48571428571428</v>
      </c>
    </row>
    <row r="109" spans="1:5" s="36" customFormat="1" ht="47.25" customHeight="1">
      <c r="A109" s="32" t="s">
        <v>195</v>
      </c>
      <c r="B109" s="17" t="s">
        <v>285</v>
      </c>
      <c r="C109" s="34">
        <v>14000</v>
      </c>
      <c r="D109" s="34">
        <v>13508</v>
      </c>
      <c r="E109" s="35">
        <f t="shared" si="1"/>
        <v>96.48571428571428</v>
      </c>
    </row>
    <row r="110" spans="1:5" ht="30.75" customHeight="1">
      <c r="A110" s="7" t="s">
        <v>186</v>
      </c>
      <c r="B110" s="8" t="s">
        <v>188</v>
      </c>
      <c r="C110" s="9">
        <f>C111+C112</f>
        <v>193300</v>
      </c>
      <c r="D110" s="9">
        <f>D111+D112</f>
        <v>191115</v>
      </c>
      <c r="E110" s="10">
        <f t="shared" si="1"/>
        <v>98.86963269529228</v>
      </c>
    </row>
    <row r="111" spans="1:5" ht="42.75">
      <c r="A111" s="7" t="s">
        <v>195</v>
      </c>
      <c r="B111" s="17" t="s">
        <v>285</v>
      </c>
      <c r="C111" s="9">
        <v>178000</v>
      </c>
      <c r="D111" s="9">
        <v>175818</v>
      </c>
      <c r="E111" s="10">
        <f t="shared" si="1"/>
        <v>98.77415730337079</v>
      </c>
    </row>
    <row r="112" spans="1:5" ht="30.75" customHeight="1">
      <c r="A112" s="7" t="s">
        <v>265</v>
      </c>
      <c r="B112" s="8" t="s">
        <v>266</v>
      </c>
      <c r="C112" s="9">
        <v>15300</v>
      </c>
      <c r="D112" s="9">
        <v>15297</v>
      </c>
      <c r="E112" s="10">
        <f t="shared" si="1"/>
        <v>99.98039215686273</v>
      </c>
    </row>
    <row r="113" spans="1:5" ht="18" customHeight="1">
      <c r="A113" s="7" t="s">
        <v>187</v>
      </c>
      <c r="B113" s="8" t="s">
        <v>70</v>
      </c>
      <c r="C113" s="9">
        <f>C114</f>
        <v>8723</v>
      </c>
      <c r="D113" s="9">
        <f>D114</f>
        <v>8723</v>
      </c>
      <c r="E113" s="10">
        <f t="shared" si="1"/>
        <v>100</v>
      </c>
    </row>
    <row r="114" spans="1:5" ht="42.75">
      <c r="A114" s="7" t="s">
        <v>195</v>
      </c>
      <c r="B114" s="17" t="s">
        <v>69</v>
      </c>
      <c r="C114" s="9">
        <v>8723</v>
      </c>
      <c r="D114" s="9">
        <v>8723</v>
      </c>
      <c r="E114" s="10">
        <f t="shared" si="1"/>
        <v>100</v>
      </c>
    </row>
    <row r="115" spans="1:5" ht="18.75" customHeight="1">
      <c r="A115" s="7" t="s">
        <v>189</v>
      </c>
      <c r="B115" s="8" t="s">
        <v>71</v>
      </c>
      <c r="C115" s="9">
        <f>C116+C117</f>
        <v>132000</v>
      </c>
      <c r="D115" s="9">
        <f>D116+D117</f>
        <v>132000</v>
      </c>
      <c r="E115" s="10">
        <f t="shared" si="1"/>
        <v>100</v>
      </c>
    </row>
    <row r="116" spans="1:5" ht="42.75">
      <c r="A116" s="7" t="s">
        <v>195</v>
      </c>
      <c r="B116" s="17" t="s">
        <v>285</v>
      </c>
      <c r="C116" s="9">
        <v>50300</v>
      </c>
      <c r="D116" s="9">
        <v>50300</v>
      </c>
      <c r="E116" s="10">
        <f t="shared" si="1"/>
        <v>100</v>
      </c>
    </row>
    <row r="117" spans="1:5" ht="30" customHeight="1">
      <c r="A117" s="7" t="s">
        <v>265</v>
      </c>
      <c r="B117" s="8" t="s">
        <v>266</v>
      </c>
      <c r="C117" s="9">
        <v>81700</v>
      </c>
      <c r="D117" s="9">
        <v>81700</v>
      </c>
      <c r="E117" s="10">
        <f t="shared" si="1"/>
        <v>100</v>
      </c>
    </row>
    <row r="118" spans="1:5" ht="28.5" customHeight="1">
      <c r="A118" s="7" t="s">
        <v>190</v>
      </c>
      <c r="B118" s="8" t="s">
        <v>301</v>
      </c>
      <c r="C118" s="9">
        <f>C119+C120</f>
        <v>60133</v>
      </c>
      <c r="D118" s="9">
        <f>D119+D120</f>
        <v>60571</v>
      </c>
      <c r="E118" s="10">
        <f t="shared" si="1"/>
        <v>100.728385412336</v>
      </c>
    </row>
    <row r="119" spans="1:5" ht="19.5" customHeight="1">
      <c r="A119" s="7" t="s">
        <v>201</v>
      </c>
      <c r="B119" s="8" t="s">
        <v>72</v>
      </c>
      <c r="C119" s="9">
        <v>2000</v>
      </c>
      <c r="D119" s="9">
        <v>2438</v>
      </c>
      <c r="E119" s="10">
        <f t="shared" si="1"/>
        <v>121.9</v>
      </c>
    </row>
    <row r="120" spans="1:5" ht="42.75">
      <c r="A120" s="7" t="s">
        <v>195</v>
      </c>
      <c r="B120" s="17" t="s">
        <v>285</v>
      </c>
      <c r="C120" s="9">
        <v>58133</v>
      </c>
      <c r="D120" s="9">
        <v>58133</v>
      </c>
      <c r="E120" s="10">
        <f t="shared" si="1"/>
        <v>100</v>
      </c>
    </row>
    <row r="121" spans="1:5" ht="18" customHeight="1">
      <c r="A121" s="7" t="s">
        <v>289</v>
      </c>
      <c r="B121" s="30" t="s">
        <v>268</v>
      </c>
      <c r="C121" s="9">
        <f>C122</f>
        <v>27500</v>
      </c>
      <c r="D121" s="9">
        <f>D122</f>
        <v>27500</v>
      </c>
      <c r="E121" s="10">
        <f t="shared" si="1"/>
        <v>100</v>
      </c>
    </row>
    <row r="122" spans="1:5" ht="42.75">
      <c r="A122" s="7" t="s">
        <v>195</v>
      </c>
      <c r="B122" s="17" t="s">
        <v>285</v>
      </c>
      <c r="C122" s="9">
        <v>27500</v>
      </c>
      <c r="D122" s="9">
        <v>27500</v>
      </c>
      <c r="E122" s="10">
        <f t="shared" si="1"/>
        <v>100</v>
      </c>
    </row>
    <row r="123" spans="1:5" s="21" customFormat="1" ht="23.25" customHeight="1">
      <c r="A123" s="19" t="s">
        <v>73</v>
      </c>
      <c r="B123" s="19" t="s">
        <v>74</v>
      </c>
      <c r="C123" s="20">
        <f>C124+C126</f>
        <v>531613</v>
      </c>
      <c r="D123" s="20">
        <f>D124+D126</f>
        <v>636242</v>
      </c>
      <c r="E123" s="24">
        <f t="shared" si="1"/>
        <v>119.68142238809058</v>
      </c>
    </row>
    <row r="124" spans="1:5" s="3" customFormat="1" ht="18.75" customHeight="1">
      <c r="A124" s="30" t="s">
        <v>192</v>
      </c>
      <c r="B124" s="30" t="s">
        <v>193</v>
      </c>
      <c r="C124" s="31">
        <f>C125</f>
        <v>500000</v>
      </c>
      <c r="D124" s="31">
        <f>D125</f>
        <v>604630</v>
      </c>
      <c r="E124" s="24">
        <f t="shared" si="1"/>
        <v>120.926</v>
      </c>
    </row>
    <row r="125" spans="1:5" s="3" customFormat="1" ht="21.75" customHeight="1">
      <c r="A125" s="32" t="s">
        <v>196</v>
      </c>
      <c r="B125" s="30" t="s">
        <v>272</v>
      </c>
      <c r="C125" s="31">
        <v>500000</v>
      </c>
      <c r="D125" s="31">
        <v>604630</v>
      </c>
      <c r="E125" s="24">
        <f t="shared" si="1"/>
        <v>120.926</v>
      </c>
    </row>
    <row r="126" spans="1:5" ht="22.5" customHeight="1">
      <c r="A126" s="7" t="s">
        <v>191</v>
      </c>
      <c r="B126" s="8" t="s">
        <v>75</v>
      </c>
      <c r="C126" s="9">
        <f>C127</f>
        <v>31613</v>
      </c>
      <c r="D126" s="9">
        <f>D127</f>
        <v>31612</v>
      </c>
      <c r="E126" s="10">
        <f t="shared" si="1"/>
        <v>99.99683674437732</v>
      </c>
    </row>
    <row r="127" spans="1:5" ht="42.75">
      <c r="A127" s="7" t="s">
        <v>195</v>
      </c>
      <c r="B127" s="17" t="s">
        <v>285</v>
      </c>
      <c r="C127" s="9">
        <v>31613</v>
      </c>
      <c r="D127" s="9">
        <v>31612</v>
      </c>
      <c r="E127" s="10">
        <f t="shared" si="1"/>
        <v>99.99683674437732</v>
      </c>
    </row>
    <row r="128" spans="1:5" s="41" customFormat="1" ht="20.25" customHeight="1">
      <c r="A128" s="38" t="s">
        <v>132</v>
      </c>
      <c r="B128" s="50" t="s">
        <v>133</v>
      </c>
      <c r="C128" s="40">
        <f>C129</f>
        <v>3000</v>
      </c>
      <c r="D128" s="40">
        <f>D129</f>
        <v>3000</v>
      </c>
      <c r="E128" s="10">
        <f t="shared" si="1"/>
        <v>100</v>
      </c>
    </row>
    <row r="129" spans="1:5" ht="18" customHeight="1">
      <c r="A129" s="7" t="s">
        <v>269</v>
      </c>
      <c r="B129" s="49" t="s">
        <v>32</v>
      </c>
      <c r="C129" s="9">
        <f>C130</f>
        <v>3000</v>
      </c>
      <c r="D129" s="9">
        <f>D130</f>
        <v>3000</v>
      </c>
      <c r="E129" s="10">
        <f t="shared" si="1"/>
        <v>100</v>
      </c>
    </row>
    <row r="130" spans="1:5" ht="59.25" customHeight="1">
      <c r="A130" s="46" t="s">
        <v>270</v>
      </c>
      <c r="B130" s="30" t="s">
        <v>271</v>
      </c>
      <c r="C130" s="9">
        <v>3000</v>
      </c>
      <c r="D130" s="9">
        <v>3000</v>
      </c>
      <c r="E130" s="10">
        <f t="shared" si="1"/>
        <v>100</v>
      </c>
    </row>
    <row r="131" spans="1:5" ht="30.75" customHeight="1">
      <c r="A131" s="56" t="s">
        <v>22</v>
      </c>
      <c r="B131" s="57"/>
      <c r="C131" s="11">
        <f>C8+C13+C18+C22+C32+C41+C48+C51+C74+C89+C102+C123+C128</f>
        <v>15042700</v>
      </c>
      <c r="D131" s="11">
        <f>D8+D13+D18+D22+D32+D41+D48+D51+D74+D89+D102+D123+D128</f>
        <v>15632404</v>
      </c>
      <c r="E131" s="51">
        <f t="shared" si="1"/>
        <v>103.9202004959216</v>
      </c>
    </row>
    <row r="132" spans="1:5" ht="15">
      <c r="A132" s="13"/>
      <c r="B132" s="13"/>
      <c r="C132" s="13"/>
      <c r="D132" s="13"/>
      <c r="E132" s="13"/>
    </row>
    <row r="133" spans="1:5" ht="15">
      <c r="A133" s="13"/>
      <c r="B133" s="13"/>
      <c r="C133" s="13"/>
      <c r="D133" s="13"/>
      <c r="E133" s="13"/>
    </row>
    <row r="134" spans="1:5" ht="15">
      <c r="A134" s="13"/>
      <c r="B134" s="13"/>
      <c r="C134" s="13"/>
      <c r="D134" s="13"/>
      <c r="E134" s="13"/>
    </row>
    <row r="135" spans="1:5" ht="15">
      <c r="A135" s="14" t="s">
        <v>24</v>
      </c>
      <c r="B135" s="13"/>
      <c r="C135" s="13"/>
      <c r="D135" s="13"/>
      <c r="E135" s="13"/>
    </row>
    <row r="136" spans="1:5" ht="15">
      <c r="A136" s="13"/>
      <c r="B136" s="13"/>
      <c r="C136" s="13"/>
      <c r="D136" s="13"/>
      <c r="E136" s="13"/>
    </row>
    <row r="137" spans="1:5" ht="31.5">
      <c r="A137" s="16" t="s">
        <v>0</v>
      </c>
      <c r="B137" s="16" t="s">
        <v>1</v>
      </c>
      <c r="C137" s="16" t="s">
        <v>25</v>
      </c>
      <c r="D137" s="16" t="s">
        <v>3</v>
      </c>
      <c r="E137" s="16" t="s">
        <v>39</v>
      </c>
    </row>
    <row r="138" spans="1:5" ht="15">
      <c r="A138" s="7">
        <v>1</v>
      </c>
      <c r="B138" s="7">
        <v>2</v>
      </c>
      <c r="C138" s="7">
        <v>3</v>
      </c>
      <c r="D138" s="7">
        <v>4</v>
      </c>
      <c r="E138" s="7">
        <v>5</v>
      </c>
    </row>
    <row r="139" spans="1:5" s="21" customFormat="1" ht="21" customHeight="1">
      <c r="A139" s="19" t="s">
        <v>135</v>
      </c>
      <c r="B139" s="19" t="s">
        <v>41</v>
      </c>
      <c r="C139" s="20">
        <f>C140+C142</f>
        <v>334676</v>
      </c>
      <c r="D139" s="20">
        <f>D140+D142</f>
        <v>323087</v>
      </c>
      <c r="E139" s="24">
        <f>D139/C139*100</f>
        <v>96.53724796519619</v>
      </c>
    </row>
    <row r="140" spans="1:5" ht="16.5" customHeight="1">
      <c r="A140" s="8" t="s">
        <v>161</v>
      </c>
      <c r="B140" s="8" t="s">
        <v>162</v>
      </c>
      <c r="C140" s="9">
        <f>C141</f>
        <v>333300</v>
      </c>
      <c r="D140" s="9">
        <f>D141</f>
        <v>322397</v>
      </c>
      <c r="E140" s="10">
        <f aca="true" t="shared" si="2" ref="E140:E205">D140/C140*100</f>
        <v>96.72877287728772</v>
      </c>
    </row>
    <row r="141" spans="1:5" ht="15">
      <c r="A141" s="7" t="s">
        <v>77</v>
      </c>
      <c r="B141" s="8" t="s">
        <v>290</v>
      </c>
      <c r="C141" s="9">
        <v>333300</v>
      </c>
      <c r="D141" s="9">
        <v>322397</v>
      </c>
      <c r="E141" s="10">
        <f t="shared" si="2"/>
        <v>96.72877287728772</v>
      </c>
    </row>
    <row r="142" spans="1:5" ht="17.25" customHeight="1">
      <c r="A142" s="7" t="s">
        <v>236</v>
      </c>
      <c r="B142" s="8" t="s">
        <v>140</v>
      </c>
      <c r="C142" s="9">
        <f>C143</f>
        <v>1376</v>
      </c>
      <c r="D142" s="9">
        <f>D143</f>
        <v>690</v>
      </c>
      <c r="E142" s="10">
        <f t="shared" si="2"/>
        <v>50.145348837209305</v>
      </c>
    </row>
    <row r="143" spans="1:5" ht="15">
      <c r="A143" s="7" t="s">
        <v>141</v>
      </c>
      <c r="B143" s="8" t="s">
        <v>142</v>
      </c>
      <c r="C143" s="9">
        <v>1376</v>
      </c>
      <c r="D143" s="9">
        <v>690</v>
      </c>
      <c r="E143" s="10">
        <f t="shared" si="2"/>
        <v>50.145348837209305</v>
      </c>
    </row>
    <row r="144" spans="1:5" s="21" customFormat="1" ht="30">
      <c r="A144" s="19" t="s">
        <v>43</v>
      </c>
      <c r="B144" s="19" t="s">
        <v>79</v>
      </c>
      <c r="C144" s="20">
        <f>C145</f>
        <v>214200</v>
      </c>
      <c r="D144" s="20">
        <f>D145</f>
        <v>153381</v>
      </c>
      <c r="E144" s="24">
        <f t="shared" si="2"/>
        <v>71.60644257703082</v>
      </c>
    </row>
    <row r="145" spans="1:5" ht="18" customHeight="1">
      <c r="A145" s="7" t="s">
        <v>44</v>
      </c>
      <c r="B145" s="8" t="s">
        <v>45</v>
      </c>
      <c r="C145" s="9">
        <f>C146+C147+C148+C149+C150</f>
        <v>214200</v>
      </c>
      <c r="D145" s="9">
        <f>D146+D147+D148+D149+D150</f>
        <v>153381</v>
      </c>
      <c r="E145" s="10">
        <f t="shared" si="2"/>
        <v>71.60644257703082</v>
      </c>
    </row>
    <row r="146" spans="1:5" ht="15">
      <c r="A146" s="7" t="s">
        <v>80</v>
      </c>
      <c r="B146" s="8" t="s">
        <v>81</v>
      </c>
      <c r="C146" s="9">
        <v>8000</v>
      </c>
      <c r="D146" s="9">
        <v>6582</v>
      </c>
      <c r="E146" s="10">
        <f t="shared" si="2"/>
        <v>82.27499999999999</v>
      </c>
    </row>
    <row r="147" spans="1:5" ht="15">
      <c r="A147" s="7" t="s">
        <v>82</v>
      </c>
      <c r="B147" s="8" t="s">
        <v>83</v>
      </c>
      <c r="C147" s="9">
        <v>97000</v>
      </c>
      <c r="D147" s="9">
        <v>63628</v>
      </c>
      <c r="E147" s="10">
        <f t="shared" si="2"/>
        <v>65.5958762886598</v>
      </c>
    </row>
    <row r="148" spans="1:5" ht="18.75" customHeight="1">
      <c r="A148" s="7" t="s">
        <v>84</v>
      </c>
      <c r="B148" s="8" t="s">
        <v>85</v>
      </c>
      <c r="C148" s="9">
        <v>65000</v>
      </c>
      <c r="D148" s="9">
        <v>56034</v>
      </c>
      <c r="E148" s="10">
        <f t="shared" si="2"/>
        <v>86.20615384615384</v>
      </c>
    </row>
    <row r="149" spans="1:5" ht="15">
      <c r="A149" s="7" t="s">
        <v>86</v>
      </c>
      <c r="B149" s="8" t="s">
        <v>87</v>
      </c>
      <c r="C149" s="9">
        <v>14200</v>
      </c>
      <c r="D149" s="9">
        <v>7770</v>
      </c>
      <c r="E149" s="10">
        <f t="shared" si="2"/>
        <v>54.718309859154935</v>
      </c>
    </row>
    <row r="150" spans="1:5" ht="15">
      <c r="A150" s="7" t="s">
        <v>88</v>
      </c>
      <c r="B150" s="8" t="s">
        <v>26</v>
      </c>
      <c r="C150" s="9">
        <v>30000</v>
      </c>
      <c r="D150" s="9">
        <v>19367</v>
      </c>
      <c r="E150" s="10">
        <f t="shared" si="2"/>
        <v>64.55666666666666</v>
      </c>
    </row>
    <row r="151" spans="1:5" s="21" customFormat="1" ht="18.75" customHeight="1">
      <c r="A151" s="19" t="s">
        <v>89</v>
      </c>
      <c r="B151" s="19" t="s">
        <v>90</v>
      </c>
      <c r="C151" s="20">
        <f>C152</f>
        <v>276000</v>
      </c>
      <c r="D151" s="20">
        <f>D152</f>
        <v>253255</v>
      </c>
      <c r="E151" s="24">
        <f t="shared" si="2"/>
        <v>91.75905797101449</v>
      </c>
    </row>
    <row r="152" spans="1:5" ht="16.5" customHeight="1">
      <c r="A152" s="8" t="s">
        <v>237</v>
      </c>
      <c r="B152" s="8" t="s">
        <v>91</v>
      </c>
      <c r="C152" s="9">
        <f>C153+C154+C155+C156</f>
        <v>276000</v>
      </c>
      <c r="D152" s="9">
        <f>D153+D154+D155+D156</f>
        <v>253255</v>
      </c>
      <c r="E152" s="10">
        <f t="shared" si="2"/>
        <v>91.75905797101449</v>
      </c>
    </row>
    <row r="153" spans="1:5" ht="15" customHeight="1">
      <c r="A153" s="7" t="s">
        <v>80</v>
      </c>
      <c r="B153" s="8" t="s">
        <v>81</v>
      </c>
      <c r="C153" s="9">
        <v>4000</v>
      </c>
      <c r="D153" s="9">
        <v>3214</v>
      </c>
      <c r="E153" s="10">
        <f t="shared" si="2"/>
        <v>80.35</v>
      </c>
    </row>
    <row r="154" spans="1:5" ht="15">
      <c r="A154" s="7" t="s">
        <v>84</v>
      </c>
      <c r="B154" s="8" t="s">
        <v>85</v>
      </c>
      <c r="C154" s="9">
        <v>188792</v>
      </c>
      <c r="D154" s="9">
        <v>186908</v>
      </c>
      <c r="E154" s="10">
        <f t="shared" si="2"/>
        <v>99.00207635916776</v>
      </c>
    </row>
    <row r="155" spans="1:5" ht="15">
      <c r="A155" s="7" t="s">
        <v>86</v>
      </c>
      <c r="B155" s="8" t="s">
        <v>87</v>
      </c>
      <c r="C155" s="9">
        <v>23000</v>
      </c>
      <c r="D155" s="9">
        <v>22269</v>
      </c>
      <c r="E155" s="10">
        <f t="shared" si="2"/>
        <v>96.82173913043478</v>
      </c>
    </row>
    <row r="156" spans="1:5" ht="15">
      <c r="A156" s="7" t="s">
        <v>77</v>
      </c>
      <c r="B156" s="8" t="s">
        <v>290</v>
      </c>
      <c r="C156" s="9">
        <v>60208</v>
      </c>
      <c r="D156" s="9">
        <v>40864</v>
      </c>
      <c r="E156" s="10">
        <f t="shared" si="2"/>
        <v>67.87137921870847</v>
      </c>
    </row>
    <row r="157" spans="1:5" s="21" customFormat="1" ht="21.75" customHeight="1">
      <c r="A157" s="19" t="s">
        <v>46</v>
      </c>
      <c r="B157" s="19" t="s">
        <v>47</v>
      </c>
      <c r="C157" s="20">
        <f>C158+C163</f>
        <v>86622</v>
      </c>
      <c r="D157" s="20">
        <f>D158+D163</f>
        <v>75018</v>
      </c>
      <c r="E157" s="24">
        <f t="shared" si="2"/>
        <v>86.60386506892014</v>
      </c>
    </row>
    <row r="158" spans="1:5" ht="17.25" customHeight="1">
      <c r="A158" s="8" t="s">
        <v>238</v>
      </c>
      <c r="B158" s="8" t="s">
        <v>291</v>
      </c>
      <c r="C158" s="9">
        <f>C159+C160+C161+C162</f>
        <v>5200</v>
      </c>
      <c r="D158" s="9">
        <f>D159+D160+D161+D162</f>
        <v>660</v>
      </c>
      <c r="E158" s="10">
        <f t="shared" si="2"/>
        <v>12.692307692307692</v>
      </c>
    </row>
    <row r="159" spans="1:5" ht="15">
      <c r="A159" s="7" t="s">
        <v>80</v>
      </c>
      <c r="B159" s="8" t="s">
        <v>81</v>
      </c>
      <c r="C159" s="9">
        <v>1000</v>
      </c>
      <c r="D159" s="9">
        <v>0</v>
      </c>
      <c r="E159" s="10">
        <f t="shared" si="2"/>
        <v>0</v>
      </c>
    </row>
    <row r="160" spans="1:5" ht="15">
      <c r="A160" s="7" t="s">
        <v>82</v>
      </c>
      <c r="B160" s="8" t="s">
        <v>83</v>
      </c>
      <c r="C160" s="9">
        <v>1200</v>
      </c>
      <c r="D160" s="9">
        <v>660</v>
      </c>
      <c r="E160" s="10">
        <f t="shared" si="2"/>
        <v>55.00000000000001</v>
      </c>
    </row>
    <row r="161" spans="1:5" ht="15">
      <c r="A161" s="7" t="s">
        <v>84</v>
      </c>
      <c r="B161" s="8" t="s">
        <v>85</v>
      </c>
      <c r="C161" s="9">
        <v>2500</v>
      </c>
      <c r="D161" s="9">
        <v>0</v>
      </c>
      <c r="E161" s="10">
        <f t="shared" si="2"/>
        <v>0</v>
      </c>
    </row>
    <row r="162" spans="1:5" ht="15">
      <c r="A162" s="7" t="s">
        <v>86</v>
      </c>
      <c r="B162" s="8" t="s">
        <v>87</v>
      </c>
      <c r="C162" s="9">
        <v>500</v>
      </c>
      <c r="D162" s="9">
        <v>0</v>
      </c>
      <c r="E162" s="10">
        <f t="shared" si="2"/>
        <v>0</v>
      </c>
    </row>
    <row r="163" spans="1:5" ht="17.25" customHeight="1">
      <c r="A163" s="7" t="s">
        <v>163</v>
      </c>
      <c r="B163" s="8" t="s">
        <v>143</v>
      </c>
      <c r="C163" s="9">
        <f>C164+C165+C166+C167</f>
        <v>81422</v>
      </c>
      <c r="D163" s="9">
        <f>D164+D165+D166+D167</f>
        <v>74358</v>
      </c>
      <c r="E163" s="10">
        <f t="shared" si="2"/>
        <v>91.32421212939991</v>
      </c>
    </row>
    <row r="164" spans="1:5" ht="15">
      <c r="A164" s="7" t="s">
        <v>82</v>
      </c>
      <c r="B164" s="8" t="s">
        <v>83</v>
      </c>
      <c r="C164" s="9">
        <v>15000</v>
      </c>
      <c r="D164" s="9">
        <v>14650</v>
      </c>
      <c r="E164" s="10">
        <f t="shared" si="2"/>
        <v>97.66666666666667</v>
      </c>
    </row>
    <row r="165" spans="1:5" ht="15">
      <c r="A165" s="7" t="s">
        <v>86</v>
      </c>
      <c r="B165" s="8" t="s">
        <v>87</v>
      </c>
      <c r="C165" s="9">
        <v>41422</v>
      </c>
      <c r="D165" s="9">
        <v>36389</v>
      </c>
      <c r="E165" s="10">
        <f t="shared" si="2"/>
        <v>87.84945198203853</v>
      </c>
    </row>
    <row r="166" spans="1:5" ht="15">
      <c r="A166" s="7" t="s">
        <v>88</v>
      </c>
      <c r="B166" s="8" t="s">
        <v>26</v>
      </c>
      <c r="C166" s="9">
        <v>5000</v>
      </c>
      <c r="D166" s="9">
        <v>3319</v>
      </c>
      <c r="E166" s="10">
        <f t="shared" si="2"/>
        <v>66.38</v>
      </c>
    </row>
    <row r="167" spans="1:5" ht="15" customHeight="1">
      <c r="A167" s="7" t="s">
        <v>105</v>
      </c>
      <c r="B167" s="8" t="s">
        <v>106</v>
      </c>
      <c r="C167" s="9">
        <v>20000</v>
      </c>
      <c r="D167" s="9">
        <v>20000</v>
      </c>
      <c r="E167" s="10">
        <f t="shared" si="2"/>
        <v>100</v>
      </c>
    </row>
    <row r="168" spans="1:5" s="21" customFormat="1" ht="19.5" customHeight="1">
      <c r="A168" s="19" t="s">
        <v>92</v>
      </c>
      <c r="B168" s="19" t="s">
        <v>93</v>
      </c>
      <c r="C168" s="20">
        <f>C169+C172</f>
        <v>141391</v>
      </c>
      <c r="D168" s="20">
        <f>D169+D172</f>
        <v>133000</v>
      </c>
      <c r="E168" s="24">
        <f t="shared" si="2"/>
        <v>94.06539312969001</v>
      </c>
    </row>
    <row r="169" spans="1:5" ht="18.75" customHeight="1">
      <c r="A169" s="8" t="s">
        <v>239</v>
      </c>
      <c r="B169" s="8" t="s">
        <v>94</v>
      </c>
      <c r="C169" s="9">
        <f>C170+C171</f>
        <v>95491</v>
      </c>
      <c r="D169" s="9">
        <f>D170+D171</f>
        <v>88093</v>
      </c>
      <c r="E169" s="10">
        <f t="shared" si="2"/>
        <v>92.25267302677739</v>
      </c>
    </row>
    <row r="170" spans="1:5" ht="30">
      <c r="A170" s="7" t="s">
        <v>144</v>
      </c>
      <c r="B170" s="8" t="s">
        <v>145</v>
      </c>
      <c r="C170" s="9">
        <v>50600</v>
      </c>
      <c r="D170" s="9">
        <v>50600</v>
      </c>
      <c r="E170" s="10">
        <f t="shared" si="2"/>
        <v>100</v>
      </c>
    </row>
    <row r="171" spans="1:5" ht="15">
      <c r="A171" s="7" t="s">
        <v>86</v>
      </c>
      <c r="B171" s="8" t="s">
        <v>87</v>
      </c>
      <c r="C171" s="9">
        <v>44891</v>
      </c>
      <c r="D171" s="9">
        <v>37493</v>
      </c>
      <c r="E171" s="10">
        <f t="shared" si="2"/>
        <v>83.5200819763427</v>
      </c>
    </row>
    <row r="172" spans="1:5" ht="18.75" customHeight="1">
      <c r="A172" s="8" t="s">
        <v>240</v>
      </c>
      <c r="B172" s="8" t="s">
        <v>4</v>
      </c>
      <c r="C172" s="9">
        <f>C173+C174+C175</f>
        <v>45900</v>
      </c>
      <c r="D172" s="9">
        <f>D173+D174+D175</f>
        <v>44907</v>
      </c>
      <c r="E172" s="10">
        <f t="shared" si="2"/>
        <v>97.83660130718954</v>
      </c>
    </row>
    <row r="173" spans="1:5" ht="15">
      <c r="A173" s="7" t="s">
        <v>80</v>
      </c>
      <c r="B173" s="8" t="s">
        <v>81</v>
      </c>
      <c r="C173" s="9">
        <v>5100</v>
      </c>
      <c r="D173" s="9">
        <v>4219</v>
      </c>
      <c r="E173" s="10">
        <f t="shared" si="2"/>
        <v>82.72549019607844</v>
      </c>
    </row>
    <row r="174" spans="1:5" ht="15">
      <c r="A174" s="7" t="s">
        <v>84</v>
      </c>
      <c r="B174" s="8" t="s">
        <v>85</v>
      </c>
      <c r="C174" s="9">
        <v>15100</v>
      </c>
      <c r="D174" s="9">
        <v>15040</v>
      </c>
      <c r="E174" s="10">
        <f t="shared" si="2"/>
        <v>99.60264900662251</v>
      </c>
    </row>
    <row r="175" spans="1:5" ht="15">
      <c r="A175" s="7" t="s">
        <v>86</v>
      </c>
      <c r="B175" s="8" t="s">
        <v>87</v>
      </c>
      <c r="C175" s="9">
        <v>25700</v>
      </c>
      <c r="D175" s="9">
        <v>25648</v>
      </c>
      <c r="E175" s="10">
        <f t="shared" si="2"/>
        <v>99.7976653696498</v>
      </c>
    </row>
    <row r="176" spans="1:5" s="21" customFormat="1" ht="19.5" customHeight="1">
      <c r="A176" s="19" t="s">
        <v>48</v>
      </c>
      <c r="B176" s="19" t="s">
        <v>49</v>
      </c>
      <c r="C176" s="20">
        <f>C177+C184+C188+C202</f>
        <v>2009420</v>
      </c>
      <c r="D176" s="20">
        <f>D177+D184+D188+D202</f>
        <v>1906349</v>
      </c>
      <c r="E176" s="24">
        <f t="shared" si="2"/>
        <v>94.87060942958665</v>
      </c>
    </row>
    <row r="177" spans="1:5" ht="15">
      <c r="A177" s="7" t="s">
        <v>241</v>
      </c>
      <c r="B177" s="8" t="s">
        <v>17</v>
      </c>
      <c r="C177" s="9">
        <f>C178+C179+C180+C181+C182+C183</f>
        <v>70956</v>
      </c>
      <c r="D177" s="9">
        <f>D178+D179+D180+D181+D182+D183</f>
        <v>70956</v>
      </c>
      <c r="E177" s="10">
        <f t="shared" si="2"/>
        <v>100</v>
      </c>
    </row>
    <row r="178" spans="1:5" ht="15">
      <c r="A178" s="7" t="s">
        <v>95</v>
      </c>
      <c r="B178" s="8" t="s">
        <v>96</v>
      </c>
      <c r="C178" s="9">
        <v>53400</v>
      </c>
      <c r="D178" s="9">
        <v>53400</v>
      </c>
      <c r="E178" s="10">
        <f t="shared" si="2"/>
        <v>100</v>
      </c>
    </row>
    <row r="179" spans="1:5" ht="15">
      <c r="A179" s="7" t="s">
        <v>97</v>
      </c>
      <c r="B179" s="8" t="s">
        <v>292</v>
      </c>
      <c r="C179" s="9">
        <v>4394</v>
      </c>
      <c r="D179" s="9">
        <v>4394</v>
      </c>
      <c r="E179" s="10">
        <f t="shared" si="2"/>
        <v>100</v>
      </c>
    </row>
    <row r="180" spans="1:5" ht="15">
      <c r="A180" s="7" t="s">
        <v>98</v>
      </c>
      <c r="B180" s="8" t="s">
        <v>229</v>
      </c>
      <c r="C180" s="9">
        <v>9958</v>
      </c>
      <c r="D180" s="9">
        <v>9958</v>
      </c>
      <c r="E180" s="10">
        <f t="shared" si="2"/>
        <v>100</v>
      </c>
    </row>
    <row r="181" spans="1:5" ht="15">
      <c r="A181" s="7" t="s">
        <v>99</v>
      </c>
      <c r="B181" s="8" t="s">
        <v>29</v>
      </c>
      <c r="C181" s="9">
        <v>1416</v>
      </c>
      <c r="D181" s="9">
        <v>1416</v>
      </c>
      <c r="E181" s="10">
        <f t="shared" si="2"/>
        <v>100</v>
      </c>
    </row>
    <row r="182" spans="1:5" ht="15">
      <c r="A182" s="7" t="s">
        <v>80</v>
      </c>
      <c r="B182" s="8" t="s">
        <v>81</v>
      </c>
      <c r="C182" s="9">
        <v>435</v>
      </c>
      <c r="D182" s="9">
        <v>435</v>
      </c>
      <c r="E182" s="10">
        <f t="shared" si="2"/>
        <v>100</v>
      </c>
    </row>
    <row r="183" spans="1:5" ht="15">
      <c r="A183" s="7" t="s">
        <v>100</v>
      </c>
      <c r="B183" s="8" t="s">
        <v>293</v>
      </c>
      <c r="C183" s="9">
        <v>1353</v>
      </c>
      <c r="D183" s="9">
        <v>1353</v>
      </c>
      <c r="E183" s="10">
        <f t="shared" si="2"/>
        <v>100</v>
      </c>
    </row>
    <row r="184" spans="1:5" ht="16.5" customHeight="1">
      <c r="A184" s="8" t="s">
        <v>242</v>
      </c>
      <c r="B184" s="8" t="s">
        <v>36</v>
      </c>
      <c r="C184" s="9">
        <f>C185+C186+C187</f>
        <v>54000</v>
      </c>
      <c r="D184" s="9">
        <f>D185+D186+D187</f>
        <v>43027</v>
      </c>
      <c r="E184" s="10">
        <f t="shared" si="2"/>
        <v>79.67962962962963</v>
      </c>
    </row>
    <row r="185" spans="1:5" ht="15">
      <c r="A185" s="7" t="s">
        <v>101</v>
      </c>
      <c r="B185" s="8" t="s">
        <v>294</v>
      </c>
      <c r="C185" s="9">
        <v>48000</v>
      </c>
      <c r="D185" s="9">
        <v>38620</v>
      </c>
      <c r="E185" s="10">
        <f t="shared" si="2"/>
        <v>80.45833333333333</v>
      </c>
    </row>
    <row r="186" spans="1:5" ht="15">
      <c r="A186" s="7" t="s">
        <v>80</v>
      </c>
      <c r="B186" s="8" t="s">
        <v>81</v>
      </c>
      <c r="C186" s="9">
        <v>5750</v>
      </c>
      <c r="D186" s="9">
        <v>4157</v>
      </c>
      <c r="E186" s="10">
        <f t="shared" si="2"/>
        <v>72.29565217391304</v>
      </c>
    </row>
    <row r="187" spans="1:5" ht="15">
      <c r="A187" s="7" t="s">
        <v>86</v>
      </c>
      <c r="B187" s="8" t="s">
        <v>87</v>
      </c>
      <c r="C187" s="9">
        <v>250</v>
      </c>
      <c r="D187" s="9">
        <v>250</v>
      </c>
      <c r="E187" s="10">
        <f t="shared" si="2"/>
        <v>100</v>
      </c>
    </row>
    <row r="188" spans="1:5" ht="18.75" customHeight="1">
      <c r="A188" s="7" t="s">
        <v>243</v>
      </c>
      <c r="B188" s="8" t="s">
        <v>37</v>
      </c>
      <c r="C188" s="9">
        <f>C189+C190+C191++C192+C193+C194+C195+C196+C197+C198+C199+C200+C201</f>
        <v>1872264</v>
      </c>
      <c r="D188" s="9">
        <f>D189+D190+D191+D192+D193+D194+D195+D196+D197+D198+D199+D200+D201</f>
        <v>1781472</v>
      </c>
      <c r="E188" s="10">
        <f t="shared" si="2"/>
        <v>95.15068387791466</v>
      </c>
    </row>
    <row r="189" spans="1:5" ht="15">
      <c r="A189" s="7" t="s">
        <v>95</v>
      </c>
      <c r="B189" s="8" t="s">
        <v>96</v>
      </c>
      <c r="C189" s="9">
        <v>1145317</v>
      </c>
      <c r="D189" s="9">
        <v>1144651</v>
      </c>
      <c r="E189" s="10">
        <f t="shared" si="2"/>
        <v>99.9418501602613</v>
      </c>
    </row>
    <row r="190" spans="1:5" ht="15">
      <c r="A190" s="7" t="s">
        <v>97</v>
      </c>
      <c r="B190" s="8" t="s">
        <v>292</v>
      </c>
      <c r="C190" s="9">
        <v>78034</v>
      </c>
      <c r="D190" s="9">
        <v>77985</v>
      </c>
      <c r="E190" s="10">
        <f t="shared" si="2"/>
        <v>99.93720685854883</v>
      </c>
    </row>
    <row r="191" spans="1:5" ht="15">
      <c r="A191" s="7" t="s">
        <v>98</v>
      </c>
      <c r="B191" s="8" t="s">
        <v>229</v>
      </c>
      <c r="C191" s="9">
        <v>208300</v>
      </c>
      <c r="D191" s="9">
        <v>202810</v>
      </c>
      <c r="E191" s="10">
        <f t="shared" si="2"/>
        <v>97.36437830052809</v>
      </c>
    </row>
    <row r="192" spans="1:5" ht="15">
      <c r="A192" s="7" t="s">
        <v>99</v>
      </c>
      <c r="B192" s="8" t="s">
        <v>29</v>
      </c>
      <c r="C192" s="9">
        <v>30860</v>
      </c>
      <c r="D192" s="9">
        <v>30847</v>
      </c>
      <c r="E192" s="10">
        <f t="shared" si="2"/>
        <v>99.95787427090083</v>
      </c>
    </row>
    <row r="193" spans="1:5" ht="15">
      <c r="A193" s="7" t="s">
        <v>102</v>
      </c>
      <c r="B193" s="8" t="s">
        <v>103</v>
      </c>
      <c r="C193" s="9">
        <v>8800</v>
      </c>
      <c r="D193" s="9">
        <v>8636</v>
      </c>
      <c r="E193" s="10">
        <f t="shared" si="2"/>
        <v>98.13636363636363</v>
      </c>
    </row>
    <row r="194" spans="1:5" ht="15">
      <c r="A194" s="7" t="s">
        <v>80</v>
      </c>
      <c r="B194" s="8" t="s">
        <v>81</v>
      </c>
      <c r="C194" s="9">
        <v>80000</v>
      </c>
      <c r="D194" s="9">
        <v>72101</v>
      </c>
      <c r="E194" s="10">
        <f t="shared" si="2"/>
        <v>90.12625</v>
      </c>
    </row>
    <row r="195" spans="1:5" ht="15">
      <c r="A195" s="7" t="s">
        <v>82</v>
      </c>
      <c r="B195" s="8" t="s">
        <v>83</v>
      </c>
      <c r="C195" s="9">
        <v>40000</v>
      </c>
      <c r="D195" s="9">
        <v>28625</v>
      </c>
      <c r="E195" s="10">
        <f t="shared" si="2"/>
        <v>71.5625</v>
      </c>
    </row>
    <row r="196" spans="1:5" ht="15">
      <c r="A196" s="7" t="s">
        <v>84</v>
      </c>
      <c r="B196" s="8" t="s">
        <v>85</v>
      </c>
      <c r="C196" s="9">
        <v>14000</v>
      </c>
      <c r="D196" s="9">
        <v>11708</v>
      </c>
      <c r="E196" s="10">
        <f t="shared" si="2"/>
        <v>83.62857142857143</v>
      </c>
    </row>
    <row r="197" spans="1:5" ht="15">
      <c r="A197" s="7" t="s">
        <v>86</v>
      </c>
      <c r="B197" s="8" t="s">
        <v>87</v>
      </c>
      <c r="C197" s="9">
        <v>169000</v>
      </c>
      <c r="D197" s="9">
        <v>144070</v>
      </c>
      <c r="E197" s="10">
        <f t="shared" si="2"/>
        <v>85.24852071005917</v>
      </c>
    </row>
    <row r="198" spans="1:5" ht="15">
      <c r="A198" s="7" t="s">
        <v>104</v>
      </c>
      <c r="B198" s="8" t="s">
        <v>28</v>
      </c>
      <c r="C198" s="9">
        <v>24264</v>
      </c>
      <c r="D198" s="9">
        <v>22068</v>
      </c>
      <c r="E198" s="10">
        <f t="shared" si="2"/>
        <v>90.94955489614243</v>
      </c>
    </row>
    <row r="199" spans="1:5" ht="15">
      <c r="A199" s="7" t="s">
        <v>88</v>
      </c>
      <c r="B199" s="8" t="s">
        <v>26</v>
      </c>
      <c r="C199" s="9">
        <v>3600</v>
      </c>
      <c r="D199" s="9">
        <v>3052</v>
      </c>
      <c r="E199" s="10">
        <f t="shared" si="2"/>
        <v>84.77777777777777</v>
      </c>
    </row>
    <row r="200" spans="1:5" ht="15">
      <c r="A200" s="7" t="s">
        <v>100</v>
      </c>
      <c r="B200" s="8" t="s">
        <v>293</v>
      </c>
      <c r="C200" s="9">
        <v>25089</v>
      </c>
      <c r="D200" s="9">
        <v>25089</v>
      </c>
      <c r="E200" s="10">
        <f t="shared" si="2"/>
        <v>100</v>
      </c>
    </row>
    <row r="201" spans="1:5" ht="30">
      <c r="A201" s="7" t="s">
        <v>105</v>
      </c>
      <c r="B201" s="8" t="s">
        <v>295</v>
      </c>
      <c r="C201" s="9">
        <v>45000</v>
      </c>
      <c r="D201" s="9">
        <v>9830</v>
      </c>
      <c r="E201" s="10">
        <f t="shared" si="2"/>
        <v>21.844444444444445</v>
      </c>
    </row>
    <row r="202" spans="1:5" ht="18" customHeight="1">
      <c r="A202" s="7" t="s">
        <v>244</v>
      </c>
      <c r="B202" s="8" t="s">
        <v>4</v>
      </c>
      <c r="C202" s="9">
        <f>C203</f>
        <v>12200</v>
      </c>
      <c r="D202" s="9">
        <f>D203</f>
        <v>10894</v>
      </c>
      <c r="E202" s="10">
        <f t="shared" si="2"/>
        <v>89.29508196721312</v>
      </c>
    </row>
    <row r="203" spans="1:5" ht="15">
      <c r="A203" s="7" t="s">
        <v>88</v>
      </c>
      <c r="B203" s="8" t="s">
        <v>26</v>
      </c>
      <c r="C203" s="9">
        <v>12200</v>
      </c>
      <c r="D203" s="9">
        <v>10894</v>
      </c>
      <c r="E203" s="10">
        <f t="shared" si="2"/>
        <v>89.29508196721312</v>
      </c>
    </row>
    <row r="204" spans="1:5" s="21" customFormat="1" ht="30">
      <c r="A204" s="19" t="s">
        <v>53</v>
      </c>
      <c r="B204" s="19" t="s">
        <v>158</v>
      </c>
      <c r="C204" s="20">
        <f>C205+C207+C212</f>
        <v>19128</v>
      </c>
      <c r="D204" s="20">
        <f>D205+D207+D212</f>
        <v>19128</v>
      </c>
      <c r="E204" s="24">
        <f t="shared" si="2"/>
        <v>100</v>
      </c>
    </row>
    <row r="205" spans="1:5" ht="28.5">
      <c r="A205" s="7" t="s">
        <v>245</v>
      </c>
      <c r="B205" s="17" t="s">
        <v>159</v>
      </c>
      <c r="C205" s="9">
        <f>C206</f>
        <v>1488</v>
      </c>
      <c r="D205" s="9">
        <f>D206</f>
        <v>1488</v>
      </c>
      <c r="E205" s="10">
        <f t="shared" si="2"/>
        <v>100</v>
      </c>
    </row>
    <row r="206" spans="1:5" ht="15">
      <c r="A206" s="7" t="s">
        <v>86</v>
      </c>
      <c r="B206" s="8" t="s">
        <v>87</v>
      </c>
      <c r="C206" s="9">
        <v>1488</v>
      </c>
      <c r="D206" s="9">
        <v>1488</v>
      </c>
      <c r="E206" s="10">
        <f aca="true" t="shared" si="3" ref="E206:E280">D206/C206*100</f>
        <v>100</v>
      </c>
    </row>
    <row r="207" spans="1:5" ht="17.25" customHeight="1">
      <c r="A207" s="7" t="s">
        <v>150</v>
      </c>
      <c r="B207" s="8" t="s">
        <v>151</v>
      </c>
      <c r="C207" s="9">
        <f>C208+C209+C210+C211</f>
        <v>4166</v>
      </c>
      <c r="D207" s="9">
        <f>D208+D209+D210+D211</f>
        <v>4166</v>
      </c>
      <c r="E207" s="10">
        <f t="shared" si="3"/>
        <v>100</v>
      </c>
    </row>
    <row r="208" spans="1:5" ht="15">
      <c r="A208" s="7" t="s">
        <v>101</v>
      </c>
      <c r="B208" s="8" t="s">
        <v>294</v>
      </c>
      <c r="C208" s="9">
        <v>2170</v>
      </c>
      <c r="D208" s="9">
        <v>2170</v>
      </c>
      <c r="E208" s="10">
        <f t="shared" si="3"/>
        <v>100</v>
      </c>
    </row>
    <row r="209" spans="1:5" ht="15">
      <c r="A209" s="7" t="s">
        <v>80</v>
      </c>
      <c r="B209" s="8" t="s">
        <v>81</v>
      </c>
      <c r="C209" s="9">
        <v>1819</v>
      </c>
      <c r="D209" s="9">
        <v>1819</v>
      </c>
      <c r="E209" s="10">
        <f t="shared" si="3"/>
        <v>100</v>
      </c>
    </row>
    <row r="210" spans="1:5" ht="15">
      <c r="A210" s="7" t="s">
        <v>86</v>
      </c>
      <c r="B210" s="8" t="s">
        <v>87</v>
      </c>
      <c r="C210" s="9">
        <v>137</v>
      </c>
      <c r="D210" s="9">
        <v>137</v>
      </c>
      <c r="E210" s="10">
        <f t="shared" si="3"/>
        <v>100</v>
      </c>
    </row>
    <row r="211" spans="1:5" ht="15">
      <c r="A211" s="7" t="s">
        <v>104</v>
      </c>
      <c r="B211" s="8" t="s">
        <v>28</v>
      </c>
      <c r="C211" s="9">
        <v>40</v>
      </c>
      <c r="D211" s="9">
        <v>40</v>
      </c>
      <c r="E211" s="10">
        <f t="shared" si="3"/>
        <v>100</v>
      </c>
    </row>
    <row r="212" spans="1:5" ht="16.5" customHeight="1">
      <c r="A212" s="7" t="s">
        <v>166</v>
      </c>
      <c r="B212" s="8" t="s">
        <v>167</v>
      </c>
      <c r="C212" s="9">
        <f>C213+C214+C215+C216</f>
        <v>13474</v>
      </c>
      <c r="D212" s="9">
        <f>D213+D214+D215+D216</f>
        <v>13474</v>
      </c>
      <c r="E212" s="10">
        <f t="shared" si="3"/>
        <v>100</v>
      </c>
    </row>
    <row r="213" spans="1:5" ht="16.5" customHeight="1">
      <c r="A213" s="7" t="s">
        <v>101</v>
      </c>
      <c r="B213" s="8" t="s">
        <v>294</v>
      </c>
      <c r="C213" s="9">
        <v>7840</v>
      </c>
      <c r="D213" s="9">
        <v>7840</v>
      </c>
      <c r="E213" s="10">
        <f t="shared" si="3"/>
        <v>100</v>
      </c>
    </row>
    <row r="214" spans="1:5" ht="15">
      <c r="A214" s="7" t="s">
        <v>80</v>
      </c>
      <c r="B214" s="8" t="s">
        <v>81</v>
      </c>
      <c r="C214" s="9">
        <v>2914</v>
      </c>
      <c r="D214" s="9">
        <v>2914</v>
      </c>
      <c r="E214" s="10">
        <f t="shared" si="3"/>
        <v>100</v>
      </c>
    </row>
    <row r="215" spans="1:5" ht="15">
      <c r="A215" s="7" t="s">
        <v>86</v>
      </c>
      <c r="B215" s="8" t="s">
        <v>87</v>
      </c>
      <c r="C215" s="9">
        <v>2373</v>
      </c>
      <c r="D215" s="9">
        <v>2373</v>
      </c>
      <c r="E215" s="10">
        <f t="shared" si="3"/>
        <v>100</v>
      </c>
    </row>
    <row r="216" spans="1:5" ht="15">
      <c r="A216" s="7" t="s">
        <v>104</v>
      </c>
      <c r="B216" s="8" t="s">
        <v>28</v>
      </c>
      <c r="C216" s="9">
        <v>347</v>
      </c>
      <c r="D216" s="9">
        <v>347</v>
      </c>
      <c r="E216" s="10">
        <f t="shared" si="3"/>
        <v>100</v>
      </c>
    </row>
    <row r="217" spans="1:5" s="21" customFormat="1" ht="30">
      <c r="A217" s="19" t="s">
        <v>55</v>
      </c>
      <c r="B217" s="19" t="s">
        <v>109</v>
      </c>
      <c r="C217" s="20">
        <f>C218+C220+C227</f>
        <v>82850</v>
      </c>
      <c r="D217" s="20">
        <f>D218+D220+D227</f>
        <v>75152</v>
      </c>
      <c r="E217" s="24">
        <f t="shared" si="3"/>
        <v>90.70850935425467</v>
      </c>
    </row>
    <row r="218" spans="1:5" ht="18" customHeight="1">
      <c r="A218" s="7" t="s">
        <v>246</v>
      </c>
      <c r="B218" s="8" t="s">
        <v>110</v>
      </c>
      <c r="C218" s="9">
        <f>C219</f>
        <v>5000</v>
      </c>
      <c r="D218" s="9">
        <f>D219</f>
        <v>5000</v>
      </c>
      <c r="E218" s="10">
        <f t="shared" si="3"/>
        <v>100</v>
      </c>
    </row>
    <row r="219" spans="1:5" ht="18.75" customHeight="1">
      <c r="A219" s="7" t="s">
        <v>221</v>
      </c>
      <c r="B219" s="8" t="s">
        <v>222</v>
      </c>
      <c r="C219" s="9">
        <v>5000</v>
      </c>
      <c r="D219" s="9">
        <v>5000</v>
      </c>
      <c r="E219" s="10">
        <f t="shared" si="3"/>
        <v>100</v>
      </c>
    </row>
    <row r="220" spans="1:5" ht="18" customHeight="1">
      <c r="A220" s="7" t="s">
        <v>247</v>
      </c>
      <c r="B220" s="8" t="s">
        <v>9</v>
      </c>
      <c r="C220" s="9">
        <f>C221+C222+C223+C224+C225+C226</f>
        <v>77350</v>
      </c>
      <c r="D220" s="9">
        <f>D221+D222+D223+D224+D225+D226</f>
        <v>69652</v>
      </c>
      <c r="E220" s="10">
        <f t="shared" si="3"/>
        <v>90.04783451842275</v>
      </c>
    </row>
    <row r="221" spans="1:5" ht="26.25" customHeight="1">
      <c r="A221" s="7" t="s">
        <v>117</v>
      </c>
      <c r="B221" s="8" t="s">
        <v>146</v>
      </c>
      <c r="C221" s="9">
        <v>2000</v>
      </c>
      <c r="D221" s="9">
        <v>0</v>
      </c>
      <c r="E221" s="10">
        <f t="shared" si="3"/>
        <v>0</v>
      </c>
    </row>
    <row r="222" spans="1:5" ht="15">
      <c r="A222" s="7" t="s">
        <v>80</v>
      </c>
      <c r="B222" s="8" t="s">
        <v>81</v>
      </c>
      <c r="C222" s="9">
        <v>44800</v>
      </c>
      <c r="D222" s="9">
        <v>42914</v>
      </c>
      <c r="E222" s="10">
        <f t="shared" si="3"/>
        <v>95.79017857142857</v>
      </c>
    </row>
    <row r="223" spans="1:5" ht="15">
      <c r="A223" s="7" t="s">
        <v>82</v>
      </c>
      <c r="B223" s="8" t="s">
        <v>83</v>
      </c>
      <c r="C223" s="9">
        <v>4300</v>
      </c>
      <c r="D223" s="9">
        <v>2895</v>
      </c>
      <c r="E223" s="10">
        <f t="shared" si="3"/>
        <v>67.32558139534883</v>
      </c>
    </row>
    <row r="224" spans="1:5" ht="15">
      <c r="A224" s="7" t="s">
        <v>84</v>
      </c>
      <c r="B224" s="8" t="s">
        <v>85</v>
      </c>
      <c r="C224" s="9">
        <v>9000</v>
      </c>
      <c r="D224" s="9">
        <v>7664</v>
      </c>
      <c r="E224" s="10">
        <f t="shared" si="3"/>
        <v>85.15555555555555</v>
      </c>
    </row>
    <row r="225" spans="1:5" ht="15">
      <c r="A225" s="7" t="s">
        <v>86</v>
      </c>
      <c r="B225" s="8" t="s">
        <v>87</v>
      </c>
      <c r="C225" s="9">
        <v>12250</v>
      </c>
      <c r="D225" s="9">
        <v>11596</v>
      </c>
      <c r="E225" s="10">
        <f t="shared" si="3"/>
        <v>94.66122448979591</v>
      </c>
    </row>
    <row r="226" spans="1:5" ht="15">
      <c r="A226" s="7" t="s">
        <v>88</v>
      </c>
      <c r="B226" s="8" t="s">
        <v>26</v>
      </c>
      <c r="C226" s="9">
        <v>5000</v>
      </c>
      <c r="D226" s="9">
        <v>4583</v>
      </c>
      <c r="E226" s="10">
        <f t="shared" si="3"/>
        <v>91.66</v>
      </c>
    </row>
    <row r="227" spans="1:5" ht="18" customHeight="1">
      <c r="A227" s="7" t="s">
        <v>57</v>
      </c>
      <c r="B227" s="8" t="s">
        <v>18</v>
      </c>
      <c r="C227" s="9">
        <f>C228</f>
        <v>500</v>
      </c>
      <c r="D227" s="9">
        <f>D228</f>
        <v>500</v>
      </c>
      <c r="E227" s="10">
        <f t="shared" si="3"/>
        <v>100</v>
      </c>
    </row>
    <row r="228" spans="1:5" ht="15">
      <c r="A228" s="7" t="s">
        <v>86</v>
      </c>
      <c r="B228" s="8" t="s">
        <v>87</v>
      </c>
      <c r="C228" s="9">
        <v>500</v>
      </c>
      <c r="D228" s="9">
        <v>500</v>
      </c>
      <c r="E228" s="10">
        <f t="shared" si="3"/>
        <v>100</v>
      </c>
    </row>
    <row r="229" spans="1:5" s="21" customFormat="1" ht="58.5" customHeight="1">
      <c r="A229" s="25" t="s">
        <v>58</v>
      </c>
      <c r="B229" s="19" t="s">
        <v>302</v>
      </c>
      <c r="C229" s="20">
        <f>C230</f>
        <v>66000</v>
      </c>
      <c r="D229" s="20">
        <f>D230</f>
        <v>57976</v>
      </c>
      <c r="E229" s="10">
        <f t="shared" si="3"/>
        <v>87.84242424242424</v>
      </c>
    </row>
    <row r="230" spans="1:5" ht="30">
      <c r="A230" s="7" t="s">
        <v>223</v>
      </c>
      <c r="B230" s="8" t="s">
        <v>224</v>
      </c>
      <c r="C230" s="9">
        <f>C231+C232+C233+C234</f>
        <v>66000</v>
      </c>
      <c r="D230" s="9">
        <f>D231+D232+D233+D234</f>
        <v>57976</v>
      </c>
      <c r="E230" s="10">
        <f t="shared" si="3"/>
        <v>87.84242424242424</v>
      </c>
    </row>
    <row r="231" spans="1:5" ht="15">
      <c r="A231" s="7" t="s">
        <v>107</v>
      </c>
      <c r="B231" s="8" t="s">
        <v>225</v>
      </c>
      <c r="C231" s="9">
        <v>41000</v>
      </c>
      <c r="D231" s="9">
        <v>40732</v>
      </c>
      <c r="E231" s="10">
        <f t="shared" si="3"/>
        <v>99.34634146341463</v>
      </c>
    </row>
    <row r="232" spans="1:5" ht="15">
      <c r="A232" s="7" t="s">
        <v>80</v>
      </c>
      <c r="B232" s="8" t="s">
        <v>81</v>
      </c>
      <c r="C232" s="9">
        <v>3500</v>
      </c>
      <c r="D232" s="9">
        <v>3458</v>
      </c>
      <c r="E232" s="10">
        <f t="shared" si="3"/>
        <v>98.8</v>
      </c>
    </row>
    <row r="233" spans="1:5" ht="15">
      <c r="A233" s="7" t="s">
        <v>86</v>
      </c>
      <c r="B233" s="8" t="s">
        <v>87</v>
      </c>
      <c r="C233" s="9">
        <v>13500</v>
      </c>
      <c r="D233" s="9">
        <v>12732</v>
      </c>
      <c r="E233" s="10">
        <f t="shared" si="3"/>
        <v>94.31111111111112</v>
      </c>
    </row>
    <row r="234" spans="1:5" ht="15">
      <c r="A234" s="7" t="s">
        <v>88</v>
      </c>
      <c r="B234" s="8" t="s">
        <v>26</v>
      </c>
      <c r="C234" s="9">
        <v>8000</v>
      </c>
      <c r="D234" s="9">
        <v>1054</v>
      </c>
      <c r="E234" s="10">
        <f t="shared" si="3"/>
        <v>13.175</v>
      </c>
    </row>
    <row r="235" spans="1:5" s="21" customFormat="1" ht="20.25" customHeight="1">
      <c r="A235" s="19" t="s">
        <v>111</v>
      </c>
      <c r="B235" s="19" t="s">
        <v>112</v>
      </c>
      <c r="C235" s="20">
        <f>C236</f>
        <v>226000</v>
      </c>
      <c r="D235" s="20">
        <f>D236</f>
        <v>199109</v>
      </c>
      <c r="E235" s="24">
        <f t="shared" si="3"/>
        <v>88.10132743362831</v>
      </c>
    </row>
    <row r="236" spans="1:5" ht="28.5">
      <c r="A236" s="8" t="s">
        <v>248</v>
      </c>
      <c r="B236" s="17" t="s">
        <v>113</v>
      </c>
      <c r="C236" s="9">
        <f>C237</f>
        <v>226000</v>
      </c>
      <c r="D236" s="9">
        <f>D237</f>
        <v>199109</v>
      </c>
      <c r="E236" s="10">
        <f t="shared" si="3"/>
        <v>88.10132743362831</v>
      </c>
    </row>
    <row r="237" spans="1:5" ht="30" customHeight="1">
      <c r="A237" s="7" t="s">
        <v>226</v>
      </c>
      <c r="B237" s="17" t="s">
        <v>227</v>
      </c>
      <c r="C237" s="9">
        <v>226000</v>
      </c>
      <c r="D237" s="9">
        <v>199109</v>
      </c>
      <c r="E237" s="10">
        <f t="shared" si="3"/>
        <v>88.10132743362831</v>
      </c>
    </row>
    <row r="238" spans="1:5" s="21" customFormat="1" ht="21.75" customHeight="1">
      <c r="A238" s="19" t="s">
        <v>65</v>
      </c>
      <c r="B238" s="19" t="s">
        <v>19</v>
      </c>
      <c r="C238" s="20">
        <f>C239+C241</f>
        <v>16000</v>
      </c>
      <c r="D238" s="20">
        <f>D239</f>
        <v>14527</v>
      </c>
      <c r="E238" s="24">
        <f t="shared" si="3"/>
        <v>90.79374999999999</v>
      </c>
    </row>
    <row r="239" spans="1:5" ht="17.25" customHeight="1">
      <c r="A239" s="7" t="s">
        <v>177</v>
      </c>
      <c r="B239" s="8" t="s">
        <v>21</v>
      </c>
      <c r="C239" s="9">
        <f>C240</f>
        <v>16000</v>
      </c>
      <c r="D239" s="9">
        <f>D240</f>
        <v>14527</v>
      </c>
      <c r="E239" s="10">
        <f t="shared" si="3"/>
        <v>90.79374999999999</v>
      </c>
    </row>
    <row r="240" spans="1:5" ht="15">
      <c r="A240" s="7" t="s">
        <v>86</v>
      </c>
      <c r="B240" s="8" t="s">
        <v>87</v>
      </c>
      <c r="C240" s="9">
        <v>16000</v>
      </c>
      <c r="D240" s="9">
        <v>14527</v>
      </c>
      <c r="E240" s="10">
        <f t="shared" si="3"/>
        <v>90.79374999999999</v>
      </c>
    </row>
    <row r="241" spans="1:5" ht="18" customHeight="1">
      <c r="A241" s="7" t="s">
        <v>249</v>
      </c>
      <c r="B241" s="8" t="s">
        <v>114</v>
      </c>
      <c r="C241" s="9">
        <f>C242</f>
        <v>0</v>
      </c>
      <c r="D241" s="9">
        <v>0</v>
      </c>
      <c r="E241" s="10"/>
    </row>
    <row r="242" spans="1:5" ht="15">
      <c r="A242" s="7" t="s">
        <v>115</v>
      </c>
      <c r="B242" s="8" t="s">
        <v>116</v>
      </c>
      <c r="C242" s="9">
        <v>0</v>
      </c>
      <c r="D242" s="9">
        <v>0</v>
      </c>
      <c r="E242" s="10"/>
    </row>
    <row r="243" spans="1:5" s="21" customFormat="1" ht="20.25" customHeight="1">
      <c r="A243" s="19" t="s">
        <v>68</v>
      </c>
      <c r="B243" s="19" t="s">
        <v>6</v>
      </c>
      <c r="C243" s="20">
        <f>C244+C261+C269+C285+C294+C298</f>
        <v>7684008</v>
      </c>
      <c r="D243" s="20">
        <f>D244+D261+D269+D285+D294+D298</f>
        <v>7635802</v>
      </c>
      <c r="E243" s="24">
        <f t="shared" si="3"/>
        <v>99.372645109167</v>
      </c>
    </row>
    <row r="244" spans="1:5" ht="17.25" customHeight="1">
      <c r="A244" s="7" t="s">
        <v>178</v>
      </c>
      <c r="B244" s="8" t="s">
        <v>27</v>
      </c>
      <c r="C244" s="9">
        <f>C245+C246+C247+C248+C249+C250+C251+C252+C253+C254+C255+C256+C257+C258+C259+C260</f>
        <v>4276698</v>
      </c>
      <c r="D244" s="9">
        <f>D245+D246+D247+D248+D249+D250+D251+D252+D253+D254+D255+D256+D257+D258+D259+D260</f>
        <v>4266462</v>
      </c>
      <c r="E244" s="10">
        <f t="shared" si="3"/>
        <v>99.76065646907965</v>
      </c>
    </row>
    <row r="245" spans="1:5" ht="30" customHeight="1">
      <c r="A245" s="7" t="s">
        <v>117</v>
      </c>
      <c r="B245" s="8" t="s">
        <v>149</v>
      </c>
      <c r="C245" s="9">
        <v>166231</v>
      </c>
      <c r="D245" s="9">
        <v>166192</v>
      </c>
      <c r="E245" s="10">
        <f t="shared" si="3"/>
        <v>99.97653867208885</v>
      </c>
    </row>
    <row r="246" spans="1:5" ht="16.5" customHeight="1">
      <c r="A246" s="7" t="s">
        <v>286</v>
      </c>
      <c r="B246" s="8" t="s">
        <v>287</v>
      </c>
      <c r="C246" s="9">
        <v>1458</v>
      </c>
      <c r="D246" s="9">
        <v>1458</v>
      </c>
      <c r="E246" s="10">
        <f t="shared" si="3"/>
        <v>100</v>
      </c>
    </row>
    <row r="247" spans="1:5" ht="15">
      <c r="A247" s="7" t="s">
        <v>95</v>
      </c>
      <c r="B247" s="8" t="s">
        <v>96</v>
      </c>
      <c r="C247" s="9">
        <v>2117529</v>
      </c>
      <c r="D247" s="9">
        <v>2117456</v>
      </c>
      <c r="E247" s="10">
        <f t="shared" si="3"/>
        <v>99.99655258558442</v>
      </c>
    </row>
    <row r="248" spans="1:5" ht="15">
      <c r="A248" s="7" t="s">
        <v>97</v>
      </c>
      <c r="B248" s="8" t="s">
        <v>292</v>
      </c>
      <c r="C248" s="9">
        <v>151502</v>
      </c>
      <c r="D248" s="9">
        <v>151489</v>
      </c>
      <c r="E248" s="10">
        <f t="shared" si="3"/>
        <v>99.99141925519135</v>
      </c>
    </row>
    <row r="249" spans="1:5" ht="15">
      <c r="A249" s="7" t="s">
        <v>98</v>
      </c>
      <c r="B249" s="8" t="s">
        <v>229</v>
      </c>
      <c r="C249" s="9">
        <v>419343</v>
      </c>
      <c r="D249" s="9">
        <v>419341</v>
      </c>
      <c r="E249" s="10">
        <f t="shared" si="3"/>
        <v>99.9995230634588</v>
      </c>
    </row>
    <row r="250" spans="1:5" ht="15">
      <c r="A250" s="7" t="s">
        <v>99</v>
      </c>
      <c r="B250" s="8" t="s">
        <v>29</v>
      </c>
      <c r="C250" s="9">
        <v>57899</v>
      </c>
      <c r="D250" s="9">
        <v>57890</v>
      </c>
      <c r="E250" s="10">
        <f t="shared" si="3"/>
        <v>99.98445569008099</v>
      </c>
    </row>
    <row r="251" spans="1:5" ht="15">
      <c r="A251" s="7" t="s">
        <v>80</v>
      </c>
      <c r="B251" s="8" t="s">
        <v>81</v>
      </c>
      <c r="C251" s="9">
        <v>81733</v>
      </c>
      <c r="D251" s="9">
        <v>77670</v>
      </c>
      <c r="E251" s="10">
        <f t="shared" si="3"/>
        <v>95.02893568081436</v>
      </c>
    </row>
    <row r="252" spans="1:5" ht="15">
      <c r="A252" s="7" t="s">
        <v>119</v>
      </c>
      <c r="B252" s="8" t="s">
        <v>120</v>
      </c>
      <c r="C252" s="9">
        <v>6947</v>
      </c>
      <c r="D252" s="9">
        <v>6947</v>
      </c>
      <c r="E252" s="10">
        <f t="shared" si="3"/>
        <v>100</v>
      </c>
    </row>
    <row r="253" spans="1:5" ht="15">
      <c r="A253" s="7" t="s">
        <v>82</v>
      </c>
      <c r="B253" s="8" t="s">
        <v>83</v>
      </c>
      <c r="C253" s="9">
        <v>140236</v>
      </c>
      <c r="D253" s="9">
        <v>140234</v>
      </c>
      <c r="E253" s="10">
        <f t="shared" si="3"/>
        <v>99.99857383268204</v>
      </c>
    </row>
    <row r="254" spans="1:5" ht="15">
      <c r="A254" s="7" t="s">
        <v>84</v>
      </c>
      <c r="B254" s="8" t="s">
        <v>85</v>
      </c>
      <c r="C254" s="9">
        <v>529861</v>
      </c>
      <c r="D254" s="9">
        <v>528920</v>
      </c>
      <c r="E254" s="10">
        <f t="shared" si="3"/>
        <v>99.8224062537156</v>
      </c>
    </row>
    <row r="255" spans="1:5" ht="15">
      <c r="A255" s="7" t="s">
        <v>86</v>
      </c>
      <c r="B255" s="8" t="s">
        <v>87</v>
      </c>
      <c r="C255" s="9">
        <v>102923</v>
      </c>
      <c r="D255" s="9">
        <v>102488</v>
      </c>
      <c r="E255" s="10">
        <f t="shared" si="3"/>
        <v>99.57735394421073</v>
      </c>
    </row>
    <row r="256" spans="1:5" ht="15">
      <c r="A256" s="7" t="s">
        <v>104</v>
      </c>
      <c r="B256" s="8" t="s">
        <v>28</v>
      </c>
      <c r="C256" s="9">
        <v>996</v>
      </c>
      <c r="D256" s="9">
        <v>995</v>
      </c>
      <c r="E256" s="10">
        <f t="shared" si="3"/>
        <v>99.8995983935743</v>
      </c>
    </row>
    <row r="257" spans="1:5" ht="15">
      <c r="A257" s="7" t="s">
        <v>88</v>
      </c>
      <c r="B257" s="8" t="s">
        <v>26</v>
      </c>
      <c r="C257" s="9">
        <v>9159</v>
      </c>
      <c r="D257" s="9">
        <v>9159</v>
      </c>
      <c r="E257" s="10">
        <f t="shared" si="3"/>
        <v>100</v>
      </c>
    </row>
    <row r="258" spans="1:5" ht="15">
      <c r="A258" s="7" t="s">
        <v>100</v>
      </c>
      <c r="B258" s="8" t="s">
        <v>293</v>
      </c>
      <c r="C258" s="9">
        <v>104581</v>
      </c>
      <c r="D258" s="9">
        <v>104581</v>
      </c>
      <c r="E258" s="10">
        <f t="shared" si="3"/>
        <v>100</v>
      </c>
    </row>
    <row r="259" spans="1:5" ht="15">
      <c r="A259" s="7" t="s">
        <v>77</v>
      </c>
      <c r="B259" s="8" t="s">
        <v>290</v>
      </c>
      <c r="C259" s="9">
        <v>312280</v>
      </c>
      <c r="D259" s="9">
        <v>309051</v>
      </c>
      <c r="E259" s="10">
        <f t="shared" si="3"/>
        <v>98.96599205840913</v>
      </c>
    </row>
    <row r="260" spans="1:5" ht="30">
      <c r="A260" s="7" t="s">
        <v>105</v>
      </c>
      <c r="B260" s="8" t="s">
        <v>288</v>
      </c>
      <c r="C260" s="9">
        <v>74020</v>
      </c>
      <c r="D260" s="9">
        <v>72591</v>
      </c>
      <c r="E260" s="10">
        <f t="shared" si="3"/>
        <v>98.06944069170494</v>
      </c>
    </row>
    <row r="261" spans="1:5" ht="18.75" customHeight="1">
      <c r="A261" s="7" t="s">
        <v>250</v>
      </c>
      <c r="B261" s="8" t="s">
        <v>121</v>
      </c>
      <c r="C261" s="9">
        <f>C262+C263+C264+C265+C266+C267+C268</f>
        <v>212223</v>
      </c>
      <c r="D261" s="9">
        <f>D262+D263+D264+D265+D266+D267+D268</f>
        <v>211537</v>
      </c>
      <c r="E261" s="10">
        <f t="shared" si="3"/>
        <v>99.67675511136869</v>
      </c>
    </row>
    <row r="262" spans="1:5" ht="27" customHeight="1">
      <c r="A262" s="7" t="s">
        <v>144</v>
      </c>
      <c r="B262" s="8" t="s">
        <v>145</v>
      </c>
      <c r="C262" s="9">
        <v>6740</v>
      </c>
      <c r="D262" s="9">
        <v>6123</v>
      </c>
      <c r="E262" s="10">
        <f t="shared" si="3"/>
        <v>90.84569732937685</v>
      </c>
    </row>
    <row r="263" spans="1:5" ht="29.25" customHeight="1">
      <c r="A263" s="7" t="s">
        <v>117</v>
      </c>
      <c r="B263" s="8" t="s">
        <v>146</v>
      </c>
      <c r="C263" s="9">
        <v>11560</v>
      </c>
      <c r="D263" s="9">
        <v>11556</v>
      </c>
      <c r="E263" s="10">
        <f t="shared" si="3"/>
        <v>99.96539792387543</v>
      </c>
    </row>
    <row r="264" spans="1:5" ht="15">
      <c r="A264" s="7" t="s">
        <v>95</v>
      </c>
      <c r="B264" s="8" t="s">
        <v>96</v>
      </c>
      <c r="C264" s="9">
        <v>140411</v>
      </c>
      <c r="D264" s="9">
        <v>140387</v>
      </c>
      <c r="E264" s="10">
        <f t="shared" si="3"/>
        <v>99.9829073220759</v>
      </c>
    </row>
    <row r="265" spans="1:5" ht="18.75" customHeight="1">
      <c r="A265" s="7" t="s">
        <v>97</v>
      </c>
      <c r="B265" s="8" t="s">
        <v>292</v>
      </c>
      <c r="C265" s="9">
        <v>11426</v>
      </c>
      <c r="D265" s="9">
        <v>11425</v>
      </c>
      <c r="E265" s="10">
        <f t="shared" si="3"/>
        <v>99.99124803080693</v>
      </c>
    </row>
    <row r="266" spans="1:5" ht="15">
      <c r="A266" s="7" t="s">
        <v>98</v>
      </c>
      <c r="B266" s="8" t="s">
        <v>296</v>
      </c>
      <c r="C266" s="9">
        <v>29077</v>
      </c>
      <c r="D266" s="9">
        <v>29043</v>
      </c>
      <c r="E266" s="10">
        <f t="shared" si="3"/>
        <v>99.8830690924098</v>
      </c>
    </row>
    <row r="267" spans="1:5" ht="15">
      <c r="A267" s="7" t="s">
        <v>99</v>
      </c>
      <c r="B267" s="8" t="s">
        <v>29</v>
      </c>
      <c r="C267" s="9">
        <v>4000</v>
      </c>
      <c r="D267" s="9">
        <v>3994</v>
      </c>
      <c r="E267" s="10">
        <f t="shared" si="3"/>
        <v>99.85000000000001</v>
      </c>
    </row>
    <row r="268" spans="1:5" ht="15">
      <c r="A268" s="7" t="s">
        <v>100</v>
      </c>
      <c r="B268" s="8" t="s">
        <v>30</v>
      </c>
      <c r="C268" s="9">
        <v>9009</v>
      </c>
      <c r="D268" s="9">
        <v>9009</v>
      </c>
      <c r="E268" s="10">
        <f t="shared" si="3"/>
        <v>100</v>
      </c>
    </row>
    <row r="269" spans="1:5" ht="19.5" customHeight="1">
      <c r="A269" s="7" t="s">
        <v>179</v>
      </c>
      <c r="B269" s="8" t="s">
        <v>7</v>
      </c>
      <c r="C269" s="9">
        <f>C270+C271+C272+C273+C274+C275+C276+C277+C278+C279+C280+C281+C282+C283+C284</f>
        <v>2940906</v>
      </c>
      <c r="D269" s="9">
        <f>D270+D271+D272+D273+D274+D275+D276+D277+D278+D279+D280+D281+D282+D283+D284</f>
        <v>2926364</v>
      </c>
      <c r="E269" s="10">
        <f t="shared" si="3"/>
        <v>99.50552652821953</v>
      </c>
    </row>
    <row r="270" spans="1:5" ht="26.25" customHeight="1">
      <c r="A270" s="7" t="s">
        <v>117</v>
      </c>
      <c r="B270" s="8" t="s">
        <v>149</v>
      </c>
      <c r="C270" s="9">
        <v>121126</v>
      </c>
      <c r="D270" s="9">
        <v>121097</v>
      </c>
      <c r="E270" s="10">
        <f t="shared" si="3"/>
        <v>99.97605798920132</v>
      </c>
    </row>
    <row r="271" spans="1:5" ht="15">
      <c r="A271" s="7" t="s">
        <v>95</v>
      </c>
      <c r="B271" s="8" t="s">
        <v>96</v>
      </c>
      <c r="C271" s="9">
        <v>1413241</v>
      </c>
      <c r="D271" s="9">
        <v>1413232</v>
      </c>
      <c r="E271" s="10">
        <f t="shared" si="3"/>
        <v>99.99936316594268</v>
      </c>
    </row>
    <row r="272" spans="1:5" ht="15">
      <c r="A272" s="7" t="s">
        <v>97</v>
      </c>
      <c r="B272" s="8" t="s">
        <v>292</v>
      </c>
      <c r="C272" s="9">
        <v>106594</v>
      </c>
      <c r="D272" s="9">
        <v>106593</v>
      </c>
      <c r="E272" s="10">
        <f t="shared" si="3"/>
        <v>99.99906186089274</v>
      </c>
    </row>
    <row r="273" spans="1:5" ht="15">
      <c r="A273" s="7" t="s">
        <v>98</v>
      </c>
      <c r="B273" s="8" t="s">
        <v>296</v>
      </c>
      <c r="C273" s="9">
        <v>283637</v>
      </c>
      <c r="D273" s="9">
        <v>283635</v>
      </c>
      <c r="E273" s="10">
        <f t="shared" si="3"/>
        <v>99.99929487337688</v>
      </c>
    </row>
    <row r="274" spans="1:5" ht="15">
      <c r="A274" s="7" t="s">
        <v>99</v>
      </c>
      <c r="B274" s="8" t="s">
        <v>29</v>
      </c>
      <c r="C274" s="9">
        <v>39175</v>
      </c>
      <c r="D274" s="9">
        <v>39161</v>
      </c>
      <c r="E274" s="10">
        <f t="shared" si="3"/>
        <v>99.96426292278238</v>
      </c>
    </row>
    <row r="275" spans="1:5" ht="15">
      <c r="A275" s="7" t="s">
        <v>80</v>
      </c>
      <c r="B275" s="8" t="s">
        <v>81</v>
      </c>
      <c r="C275" s="9">
        <v>84130</v>
      </c>
      <c r="D275" s="9">
        <v>73990</v>
      </c>
      <c r="E275" s="10">
        <f t="shared" si="3"/>
        <v>87.94722453346012</v>
      </c>
    </row>
    <row r="276" spans="1:5" ht="15">
      <c r="A276" s="7" t="s">
        <v>119</v>
      </c>
      <c r="B276" s="8" t="s">
        <v>120</v>
      </c>
      <c r="C276" s="9">
        <v>9260</v>
      </c>
      <c r="D276" s="9">
        <v>9212</v>
      </c>
      <c r="E276" s="10">
        <f t="shared" si="3"/>
        <v>99.4816414686825</v>
      </c>
    </row>
    <row r="277" spans="1:5" ht="18.75" customHeight="1">
      <c r="A277" s="7" t="s">
        <v>82</v>
      </c>
      <c r="B277" s="8" t="s">
        <v>83</v>
      </c>
      <c r="C277" s="9">
        <v>36428</v>
      </c>
      <c r="D277" s="9">
        <v>36427</v>
      </c>
      <c r="E277" s="10">
        <f t="shared" si="3"/>
        <v>99.99725485889974</v>
      </c>
    </row>
    <row r="278" spans="1:5" ht="15.75" customHeight="1">
      <c r="A278" s="7" t="s">
        <v>84</v>
      </c>
      <c r="B278" s="8" t="s">
        <v>85</v>
      </c>
      <c r="C278" s="9">
        <v>64578</v>
      </c>
      <c r="D278" s="9">
        <v>64351</v>
      </c>
      <c r="E278" s="10">
        <f t="shared" si="3"/>
        <v>99.64848710087027</v>
      </c>
    </row>
    <row r="279" spans="1:5" ht="15">
      <c r="A279" s="7" t="s">
        <v>86</v>
      </c>
      <c r="B279" s="8" t="s">
        <v>87</v>
      </c>
      <c r="C279" s="9">
        <v>53025</v>
      </c>
      <c r="D279" s="9">
        <v>52943</v>
      </c>
      <c r="E279" s="10">
        <f t="shared" si="3"/>
        <v>99.84535596416785</v>
      </c>
    </row>
    <row r="280" spans="1:5" ht="15">
      <c r="A280" s="7" t="s">
        <v>104</v>
      </c>
      <c r="B280" s="8" t="s">
        <v>28</v>
      </c>
      <c r="C280" s="9">
        <v>119</v>
      </c>
      <c r="D280" s="9">
        <v>118</v>
      </c>
      <c r="E280" s="10">
        <f t="shared" si="3"/>
        <v>99.15966386554622</v>
      </c>
    </row>
    <row r="281" spans="1:5" ht="15">
      <c r="A281" s="7" t="s">
        <v>88</v>
      </c>
      <c r="B281" s="8" t="s">
        <v>26</v>
      </c>
      <c r="C281" s="9">
        <v>3210</v>
      </c>
      <c r="D281" s="9">
        <v>3202</v>
      </c>
      <c r="E281" s="10">
        <f aca="true" t="shared" si="4" ref="E281:E361">D281/C281*100</f>
        <v>99.75077881619939</v>
      </c>
    </row>
    <row r="282" spans="1:5" ht="15">
      <c r="A282" s="7" t="s">
        <v>100</v>
      </c>
      <c r="B282" s="8" t="s">
        <v>30</v>
      </c>
      <c r="C282" s="9">
        <v>87750</v>
      </c>
      <c r="D282" s="9">
        <v>87750</v>
      </c>
      <c r="E282" s="10">
        <f t="shared" si="4"/>
        <v>100</v>
      </c>
    </row>
    <row r="283" spans="1:5" ht="15">
      <c r="A283" s="7" t="s">
        <v>77</v>
      </c>
      <c r="B283" s="8" t="s">
        <v>78</v>
      </c>
      <c r="C283" s="9">
        <v>368503</v>
      </c>
      <c r="D283" s="9">
        <v>364565</v>
      </c>
      <c r="E283" s="10">
        <f t="shared" si="4"/>
        <v>98.93135198356595</v>
      </c>
    </row>
    <row r="284" spans="1:5" ht="15" customHeight="1">
      <c r="A284" s="7" t="s">
        <v>105</v>
      </c>
      <c r="B284" s="8" t="s">
        <v>106</v>
      </c>
      <c r="C284" s="9">
        <v>270130</v>
      </c>
      <c r="D284" s="9">
        <v>270088</v>
      </c>
      <c r="E284" s="10">
        <f t="shared" si="4"/>
        <v>99.98445193055196</v>
      </c>
    </row>
    <row r="285" spans="1:5" ht="18" customHeight="1">
      <c r="A285" s="7" t="s">
        <v>251</v>
      </c>
      <c r="B285" s="8" t="s">
        <v>8</v>
      </c>
      <c r="C285" s="9">
        <f>C286+C287+C288+C289+C290+C291+C292+C293</f>
        <v>187900</v>
      </c>
      <c r="D285" s="9">
        <f>D286+D287+D288+D289+D290+D291+D292+D293</f>
        <v>187247</v>
      </c>
      <c r="E285" s="10">
        <f t="shared" si="4"/>
        <v>99.65247472059606</v>
      </c>
    </row>
    <row r="286" spans="1:5" ht="15" customHeight="1">
      <c r="A286" s="7" t="s">
        <v>95</v>
      </c>
      <c r="B286" s="8" t="s">
        <v>96</v>
      </c>
      <c r="C286" s="9">
        <v>77360</v>
      </c>
      <c r="D286" s="9">
        <v>77357</v>
      </c>
      <c r="E286" s="10">
        <f t="shared" si="4"/>
        <v>99.99612202688728</v>
      </c>
    </row>
    <row r="287" spans="1:5" ht="15">
      <c r="A287" s="7" t="s">
        <v>97</v>
      </c>
      <c r="B287" s="8" t="s">
        <v>292</v>
      </c>
      <c r="C287" s="9">
        <v>5810</v>
      </c>
      <c r="D287" s="9">
        <v>5802</v>
      </c>
      <c r="E287" s="10">
        <f t="shared" si="4"/>
        <v>99.86230636833047</v>
      </c>
    </row>
    <row r="288" spans="1:5" ht="15">
      <c r="A288" s="7" t="s">
        <v>98</v>
      </c>
      <c r="B288" s="8" t="s">
        <v>296</v>
      </c>
      <c r="C288" s="9">
        <v>14315</v>
      </c>
      <c r="D288" s="9">
        <v>14212</v>
      </c>
      <c r="E288" s="10">
        <f t="shared" si="4"/>
        <v>99.2804750261963</v>
      </c>
    </row>
    <row r="289" spans="1:5" ht="15">
      <c r="A289" s="7" t="s">
        <v>99</v>
      </c>
      <c r="B289" s="8" t="s">
        <v>29</v>
      </c>
      <c r="C289" s="9">
        <v>2036</v>
      </c>
      <c r="D289" s="9">
        <v>2021</v>
      </c>
      <c r="E289" s="10">
        <f t="shared" si="4"/>
        <v>99.26326129666012</v>
      </c>
    </row>
    <row r="290" spans="1:5" ht="15">
      <c r="A290" s="7" t="s">
        <v>80</v>
      </c>
      <c r="B290" s="8" t="s">
        <v>81</v>
      </c>
      <c r="C290" s="9">
        <v>34250</v>
      </c>
      <c r="D290" s="9">
        <v>34063</v>
      </c>
      <c r="E290" s="10">
        <f t="shared" si="4"/>
        <v>99.45401459854014</v>
      </c>
    </row>
    <row r="291" spans="1:5" ht="15">
      <c r="A291" s="7" t="s">
        <v>86</v>
      </c>
      <c r="B291" s="8" t="s">
        <v>87</v>
      </c>
      <c r="C291" s="9">
        <v>50700</v>
      </c>
      <c r="D291" s="9">
        <v>50636</v>
      </c>
      <c r="E291" s="10">
        <f t="shared" si="4"/>
        <v>99.87376725838264</v>
      </c>
    </row>
    <row r="292" spans="1:5" ht="15">
      <c r="A292" s="7" t="s">
        <v>88</v>
      </c>
      <c r="B292" s="8" t="s">
        <v>26</v>
      </c>
      <c r="C292" s="9">
        <v>1342</v>
      </c>
      <c r="D292" s="9">
        <v>1069</v>
      </c>
      <c r="E292" s="10">
        <f t="shared" si="4"/>
        <v>79.65722801788375</v>
      </c>
    </row>
    <row r="293" spans="1:5" ht="15">
      <c r="A293" s="7" t="s">
        <v>100</v>
      </c>
      <c r="B293" s="8" t="s">
        <v>293</v>
      </c>
      <c r="C293" s="9">
        <v>2087</v>
      </c>
      <c r="D293" s="9">
        <v>2087</v>
      </c>
      <c r="E293" s="10">
        <f t="shared" si="4"/>
        <v>100</v>
      </c>
    </row>
    <row r="294" spans="1:5" ht="16.5" customHeight="1">
      <c r="A294" s="7" t="s">
        <v>252</v>
      </c>
      <c r="B294" s="8" t="s">
        <v>154</v>
      </c>
      <c r="C294" s="9">
        <f>C295+C296+C297</f>
        <v>17798</v>
      </c>
      <c r="D294" s="9">
        <f>D295+D296+D297</f>
        <v>17789</v>
      </c>
      <c r="E294" s="10">
        <f t="shared" si="4"/>
        <v>99.94943252050791</v>
      </c>
    </row>
    <row r="295" spans="1:5" ht="15">
      <c r="A295" s="7" t="s">
        <v>80</v>
      </c>
      <c r="B295" s="8" t="s">
        <v>81</v>
      </c>
      <c r="C295" s="9">
        <v>710</v>
      </c>
      <c r="D295" s="9">
        <v>710</v>
      </c>
      <c r="E295" s="10">
        <f t="shared" si="4"/>
        <v>100</v>
      </c>
    </row>
    <row r="296" spans="1:5" ht="15">
      <c r="A296" s="7" t="s">
        <v>86</v>
      </c>
      <c r="B296" s="8" t="s">
        <v>87</v>
      </c>
      <c r="C296" s="9">
        <v>13702</v>
      </c>
      <c r="D296" s="9">
        <v>13702</v>
      </c>
      <c r="E296" s="10">
        <f t="shared" si="4"/>
        <v>100</v>
      </c>
    </row>
    <row r="297" spans="1:5" ht="15">
      <c r="A297" s="7" t="s">
        <v>104</v>
      </c>
      <c r="B297" s="8" t="s">
        <v>28</v>
      </c>
      <c r="C297" s="9">
        <v>3386</v>
      </c>
      <c r="D297" s="9">
        <v>3377</v>
      </c>
      <c r="E297" s="10">
        <f t="shared" si="4"/>
        <v>99.73419964559953</v>
      </c>
    </row>
    <row r="298" spans="1:5" ht="17.25" customHeight="1">
      <c r="A298" s="7" t="s">
        <v>253</v>
      </c>
      <c r="B298" s="8" t="s">
        <v>4</v>
      </c>
      <c r="C298" s="9">
        <f>C299+C300</f>
        <v>48483</v>
      </c>
      <c r="D298" s="9">
        <f>D300</f>
        <v>26403</v>
      </c>
      <c r="E298" s="10">
        <f t="shared" si="4"/>
        <v>54.45826372130438</v>
      </c>
    </row>
    <row r="299" spans="1:5" ht="17.25" customHeight="1">
      <c r="A299" s="7" t="s">
        <v>86</v>
      </c>
      <c r="B299" s="8" t="s">
        <v>87</v>
      </c>
      <c r="C299" s="9">
        <v>22080</v>
      </c>
      <c r="D299" s="9">
        <v>0</v>
      </c>
      <c r="E299" s="10"/>
    </row>
    <row r="300" spans="1:5" ht="15">
      <c r="A300" s="7" t="s">
        <v>100</v>
      </c>
      <c r="B300" s="8" t="s">
        <v>293</v>
      </c>
      <c r="C300" s="9">
        <v>26403</v>
      </c>
      <c r="D300" s="9">
        <v>26403</v>
      </c>
      <c r="E300" s="10">
        <f t="shared" si="4"/>
        <v>100</v>
      </c>
    </row>
    <row r="301" spans="1:5" s="21" customFormat="1" ht="21.75" customHeight="1">
      <c r="A301" s="19" t="s">
        <v>122</v>
      </c>
      <c r="B301" s="19" t="s">
        <v>33</v>
      </c>
      <c r="C301" s="20">
        <f>C302</f>
        <v>73845</v>
      </c>
      <c r="D301" s="20">
        <f>D302</f>
        <v>57227</v>
      </c>
      <c r="E301" s="24">
        <f t="shared" si="4"/>
        <v>77.49610671000067</v>
      </c>
    </row>
    <row r="302" spans="1:5" ht="18" customHeight="1">
      <c r="A302" s="7" t="s">
        <v>254</v>
      </c>
      <c r="B302" s="8" t="s">
        <v>34</v>
      </c>
      <c r="C302" s="9">
        <f>C303+C304+C305+C306+C307+C308</f>
        <v>73845</v>
      </c>
      <c r="D302" s="9">
        <f>D303+D304+D305+D306+D307+D308</f>
        <v>57227</v>
      </c>
      <c r="E302" s="10">
        <f t="shared" si="4"/>
        <v>77.49610671000067</v>
      </c>
    </row>
    <row r="303" spans="1:5" ht="15">
      <c r="A303" s="7" t="s">
        <v>101</v>
      </c>
      <c r="B303" s="8" t="s">
        <v>136</v>
      </c>
      <c r="C303" s="9">
        <v>3600</v>
      </c>
      <c r="D303" s="9">
        <v>1680</v>
      </c>
      <c r="E303" s="10">
        <f t="shared" si="4"/>
        <v>46.666666666666664</v>
      </c>
    </row>
    <row r="304" spans="1:5" ht="15">
      <c r="A304" s="7" t="s">
        <v>123</v>
      </c>
      <c r="B304" s="8" t="s">
        <v>31</v>
      </c>
      <c r="C304" s="9">
        <v>32800</v>
      </c>
      <c r="D304" s="9">
        <v>20881</v>
      </c>
      <c r="E304" s="10">
        <f t="shared" si="4"/>
        <v>63.661585365853654</v>
      </c>
    </row>
    <row r="305" spans="1:5" ht="15">
      <c r="A305" s="7" t="s">
        <v>80</v>
      </c>
      <c r="B305" s="8" t="s">
        <v>81</v>
      </c>
      <c r="C305" s="9">
        <v>12545</v>
      </c>
      <c r="D305" s="9">
        <v>12018</v>
      </c>
      <c r="E305" s="10">
        <f t="shared" si="4"/>
        <v>95.79912315663611</v>
      </c>
    </row>
    <row r="306" spans="1:5" ht="15">
      <c r="A306" s="7" t="s">
        <v>86</v>
      </c>
      <c r="B306" s="8" t="s">
        <v>87</v>
      </c>
      <c r="C306" s="9">
        <v>24500</v>
      </c>
      <c r="D306" s="9">
        <v>22309</v>
      </c>
      <c r="E306" s="10">
        <f t="shared" si="4"/>
        <v>91.05714285714286</v>
      </c>
    </row>
    <row r="307" spans="1:5" ht="15">
      <c r="A307" s="7" t="s">
        <v>104</v>
      </c>
      <c r="B307" s="8" t="s">
        <v>28</v>
      </c>
      <c r="C307" s="9">
        <v>200</v>
      </c>
      <c r="D307" s="9">
        <v>140</v>
      </c>
      <c r="E307" s="10">
        <f t="shared" si="4"/>
        <v>70</v>
      </c>
    </row>
    <row r="308" spans="1:5" ht="15">
      <c r="A308" s="7" t="s">
        <v>88</v>
      </c>
      <c r="B308" s="8" t="s">
        <v>26</v>
      </c>
      <c r="C308" s="9">
        <v>200</v>
      </c>
      <c r="D308" s="9">
        <v>199</v>
      </c>
      <c r="E308" s="10">
        <f t="shared" si="4"/>
        <v>99.5</v>
      </c>
    </row>
    <row r="309" spans="1:5" s="21" customFormat="1" ht="18.75" customHeight="1">
      <c r="A309" s="19" t="s">
        <v>180</v>
      </c>
      <c r="B309" s="19" t="s">
        <v>228</v>
      </c>
      <c r="C309" s="20">
        <f>C310+C312+C320+C322+C325+C327+C339+C348+C352</f>
        <v>1921712</v>
      </c>
      <c r="D309" s="20">
        <f>D310+D312+D320+D322+D325+D327+D339+D348+D352</f>
        <v>1905683</v>
      </c>
      <c r="E309" s="24">
        <f t="shared" si="4"/>
        <v>99.16589998917632</v>
      </c>
    </row>
    <row r="310" spans="1:5" s="44" customFormat="1" ht="18.75" customHeight="1">
      <c r="A310" s="42" t="s">
        <v>281</v>
      </c>
      <c r="B310" s="42" t="s">
        <v>267</v>
      </c>
      <c r="C310" s="43">
        <f>C311</f>
        <v>6616</v>
      </c>
      <c r="D310" s="43">
        <f>D311</f>
        <v>4442</v>
      </c>
      <c r="E310" s="48">
        <f t="shared" si="4"/>
        <v>67.14026602176541</v>
      </c>
    </row>
    <row r="311" spans="1:5" s="44" customFormat="1" ht="15.75" customHeight="1">
      <c r="A311" s="45" t="s">
        <v>86</v>
      </c>
      <c r="B311" s="42" t="s">
        <v>87</v>
      </c>
      <c r="C311" s="43">
        <v>6616</v>
      </c>
      <c r="D311" s="43">
        <v>4442</v>
      </c>
      <c r="E311" s="48">
        <f t="shared" si="4"/>
        <v>67.14026602176541</v>
      </c>
    </row>
    <row r="312" spans="1:5" s="3" customFormat="1" ht="27.75" customHeight="1">
      <c r="A312" s="30" t="s">
        <v>182</v>
      </c>
      <c r="B312" s="30" t="s">
        <v>183</v>
      </c>
      <c r="C312" s="31">
        <f>C313+C314+C315+C316+C317+C318+C319</f>
        <v>1000155</v>
      </c>
      <c r="D312" s="31">
        <f>D313+D314+D315+D316+D317+D318+D319</f>
        <v>1000155</v>
      </c>
      <c r="E312" s="48">
        <f t="shared" si="4"/>
        <v>100</v>
      </c>
    </row>
    <row r="313" spans="1:5" s="3" customFormat="1" ht="15.75" customHeight="1">
      <c r="A313" s="32" t="s">
        <v>123</v>
      </c>
      <c r="B313" s="30" t="s">
        <v>153</v>
      </c>
      <c r="C313" s="31">
        <v>942876</v>
      </c>
      <c r="D313" s="31">
        <v>942876</v>
      </c>
      <c r="E313" s="48">
        <f t="shared" si="4"/>
        <v>100</v>
      </c>
    </row>
    <row r="314" spans="1:5" s="3" customFormat="1" ht="15.75" customHeight="1">
      <c r="A314" s="32" t="s">
        <v>95</v>
      </c>
      <c r="B314" s="30" t="s">
        <v>96</v>
      </c>
      <c r="C314" s="31">
        <v>10410</v>
      </c>
      <c r="D314" s="31">
        <v>10410</v>
      </c>
      <c r="E314" s="48">
        <f t="shared" si="4"/>
        <v>100</v>
      </c>
    </row>
    <row r="315" spans="1:5" s="3" customFormat="1" ht="15.75" customHeight="1">
      <c r="A315" s="32" t="s">
        <v>98</v>
      </c>
      <c r="B315" s="30" t="s">
        <v>229</v>
      </c>
      <c r="C315" s="31">
        <v>29650</v>
      </c>
      <c r="D315" s="31">
        <v>29650</v>
      </c>
      <c r="E315" s="48">
        <f t="shared" si="4"/>
        <v>100</v>
      </c>
    </row>
    <row r="316" spans="1:5" s="3" customFormat="1" ht="15.75" customHeight="1">
      <c r="A316" s="32" t="s">
        <v>99</v>
      </c>
      <c r="B316" s="30" t="s">
        <v>29</v>
      </c>
      <c r="C316" s="31">
        <v>255</v>
      </c>
      <c r="D316" s="31">
        <v>255</v>
      </c>
      <c r="E316" s="48">
        <f t="shared" si="4"/>
        <v>100</v>
      </c>
    </row>
    <row r="317" spans="1:5" s="3" customFormat="1" ht="15.75" customHeight="1">
      <c r="A317" s="32" t="s">
        <v>80</v>
      </c>
      <c r="B317" s="30" t="s">
        <v>81</v>
      </c>
      <c r="C317" s="31">
        <v>7528</v>
      </c>
      <c r="D317" s="31">
        <v>7528</v>
      </c>
      <c r="E317" s="48">
        <f t="shared" si="4"/>
        <v>100</v>
      </c>
    </row>
    <row r="318" spans="1:5" s="3" customFormat="1" ht="15.75" customHeight="1">
      <c r="A318" s="32" t="s">
        <v>86</v>
      </c>
      <c r="B318" s="30" t="s">
        <v>87</v>
      </c>
      <c r="C318" s="31">
        <v>2636</v>
      </c>
      <c r="D318" s="31">
        <v>2636</v>
      </c>
      <c r="E318" s="48">
        <f t="shared" si="4"/>
        <v>100</v>
      </c>
    </row>
    <row r="319" spans="1:5" s="3" customFormat="1" ht="15.75" customHeight="1">
      <c r="A319" s="32" t="s">
        <v>105</v>
      </c>
      <c r="B319" s="30" t="s">
        <v>106</v>
      </c>
      <c r="C319" s="31">
        <v>6800</v>
      </c>
      <c r="D319" s="31">
        <v>6800</v>
      </c>
      <c r="E319" s="48">
        <f t="shared" si="4"/>
        <v>100</v>
      </c>
    </row>
    <row r="320" spans="1:5" s="3" customFormat="1" ht="44.25" customHeight="1">
      <c r="A320" s="30" t="s">
        <v>185</v>
      </c>
      <c r="B320" s="30" t="s">
        <v>148</v>
      </c>
      <c r="C320" s="31">
        <f>C321</f>
        <v>14000</v>
      </c>
      <c r="D320" s="31">
        <f>D321</f>
        <v>13508</v>
      </c>
      <c r="E320" s="24">
        <f t="shared" si="4"/>
        <v>96.48571428571428</v>
      </c>
    </row>
    <row r="321" spans="1:5" s="3" customFormat="1" ht="15.75" customHeight="1">
      <c r="A321" s="32" t="s">
        <v>124</v>
      </c>
      <c r="B321" s="30" t="s">
        <v>147</v>
      </c>
      <c r="C321" s="31">
        <v>14000</v>
      </c>
      <c r="D321" s="31">
        <v>13508</v>
      </c>
      <c r="E321" s="24">
        <f t="shared" si="4"/>
        <v>96.48571428571428</v>
      </c>
    </row>
    <row r="322" spans="1:5" ht="17.25" customHeight="1">
      <c r="A322" s="7" t="s">
        <v>186</v>
      </c>
      <c r="B322" s="8" t="s">
        <v>10</v>
      </c>
      <c r="C322" s="9">
        <f>C323+C324</f>
        <v>398165</v>
      </c>
      <c r="D322" s="9">
        <f>D323+D324</f>
        <v>395919</v>
      </c>
      <c r="E322" s="10">
        <f t="shared" si="4"/>
        <v>99.43591224743511</v>
      </c>
    </row>
    <row r="323" spans="1:5" ht="15">
      <c r="A323" s="7" t="s">
        <v>123</v>
      </c>
      <c r="B323" s="8" t="s">
        <v>153</v>
      </c>
      <c r="C323" s="9">
        <v>382682</v>
      </c>
      <c r="D323" s="9">
        <v>380436</v>
      </c>
      <c r="E323" s="10">
        <f t="shared" si="4"/>
        <v>99.4130897194015</v>
      </c>
    </row>
    <row r="324" spans="1:5" ht="15">
      <c r="A324" s="7" t="s">
        <v>98</v>
      </c>
      <c r="B324" s="8" t="s">
        <v>296</v>
      </c>
      <c r="C324" s="9">
        <v>15483</v>
      </c>
      <c r="D324" s="9">
        <v>15483</v>
      </c>
      <c r="E324" s="10">
        <f t="shared" si="4"/>
        <v>100</v>
      </c>
    </row>
    <row r="325" spans="1:5" ht="18" customHeight="1">
      <c r="A325" s="8" t="s">
        <v>187</v>
      </c>
      <c r="B325" s="8" t="s">
        <v>125</v>
      </c>
      <c r="C325" s="9">
        <f>C326</f>
        <v>8723</v>
      </c>
      <c r="D325" s="9">
        <f>D326</f>
        <v>8723</v>
      </c>
      <c r="E325" s="10">
        <f t="shared" si="4"/>
        <v>100</v>
      </c>
    </row>
    <row r="326" spans="1:5" ht="15">
      <c r="A326" s="7" t="s">
        <v>123</v>
      </c>
      <c r="B326" s="30" t="s">
        <v>153</v>
      </c>
      <c r="C326" s="9">
        <v>8723</v>
      </c>
      <c r="D326" s="9">
        <v>8723</v>
      </c>
      <c r="E326" s="10">
        <f t="shared" si="4"/>
        <v>100</v>
      </c>
    </row>
    <row r="327" spans="1:5" ht="18" customHeight="1">
      <c r="A327" s="8" t="s">
        <v>189</v>
      </c>
      <c r="B327" s="8" t="s">
        <v>71</v>
      </c>
      <c r="C327" s="9">
        <f>C328+C329+C330+C331+C332+C333+C334+C335+C336+C337+C338</f>
        <v>302000</v>
      </c>
      <c r="D327" s="9">
        <f>D328+D329+D330+D331+D332+D333+D334+D335+D336+D337+D338</f>
        <v>297860</v>
      </c>
      <c r="E327" s="10">
        <f t="shared" si="4"/>
        <v>98.62913907284768</v>
      </c>
    </row>
    <row r="328" spans="1:5" ht="15">
      <c r="A328" s="7" t="s">
        <v>95</v>
      </c>
      <c r="B328" s="8" t="s">
        <v>96</v>
      </c>
      <c r="C328" s="9">
        <v>188400</v>
      </c>
      <c r="D328" s="9">
        <v>187807</v>
      </c>
      <c r="E328" s="10">
        <f t="shared" si="4"/>
        <v>99.68524416135881</v>
      </c>
    </row>
    <row r="329" spans="1:5" ht="15">
      <c r="A329" s="7" t="s">
        <v>97</v>
      </c>
      <c r="B329" s="8" t="s">
        <v>230</v>
      </c>
      <c r="C329" s="9">
        <v>12845</v>
      </c>
      <c r="D329" s="9">
        <v>12830</v>
      </c>
      <c r="E329" s="10">
        <f t="shared" si="4"/>
        <v>99.88322304398599</v>
      </c>
    </row>
    <row r="330" spans="1:5" ht="18.75" customHeight="1">
      <c r="A330" s="7" t="s">
        <v>98</v>
      </c>
      <c r="B330" s="8" t="s">
        <v>296</v>
      </c>
      <c r="C330" s="9">
        <v>35265</v>
      </c>
      <c r="D330" s="9">
        <v>35256</v>
      </c>
      <c r="E330" s="10">
        <f t="shared" si="4"/>
        <v>99.97447894512973</v>
      </c>
    </row>
    <row r="331" spans="1:5" ht="15">
      <c r="A331" s="7" t="s">
        <v>99</v>
      </c>
      <c r="B331" s="8" t="s">
        <v>29</v>
      </c>
      <c r="C331" s="9">
        <v>4875</v>
      </c>
      <c r="D331" s="9">
        <v>4611</v>
      </c>
      <c r="E331" s="10">
        <f t="shared" si="4"/>
        <v>94.58461538461539</v>
      </c>
    </row>
    <row r="332" spans="1:5" ht="15">
      <c r="A332" s="7" t="s">
        <v>80</v>
      </c>
      <c r="B332" s="8" t="s">
        <v>81</v>
      </c>
      <c r="C332" s="9">
        <v>16930</v>
      </c>
      <c r="D332" s="9">
        <v>16913</v>
      </c>
      <c r="E332" s="10">
        <f t="shared" si="4"/>
        <v>99.89958653278205</v>
      </c>
    </row>
    <row r="333" spans="1:5" ht="15">
      <c r="A333" s="7" t="s">
        <v>82</v>
      </c>
      <c r="B333" s="8" t="s">
        <v>83</v>
      </c>
      <c r="C333" s="9">
        <v>1300</v>
      </c>
      <c r="D333" s="9">
        <v>1300</v>
      </c>
      <c r="E333" s="10">
        <f t="shared" si="4"/>
        <v>100</v>
      </c>
    </row>
    <row r="334" spans="1:5" ht="15">
      <c r="A334" s="7" t="s">
        <v>84</v>
      </c>
      <c r="B334" s="8" t="s">
        <v>85</v>
      </c>
      <c r="C334" s="9">
        <v>20000</v>
      </c>
      <c r="D334" s="9">
        <v>18861</v>
      </c>
      <c r="E334" s="10">
        <f t="shared" si="4"/>
        <v>94.305</v>
      </c>
    </row>
    <row r="335" spans="1:5" ht="15">
      <c r="A335" s="7" t="s">
        <v>86</v>
      </c>
      <c r="B335" s="8" t="s">
        <v>87</v>
      </c>
      <c r="C335" s="9">
        <v>16500</v>
      </c>
      <c r="D335" s="9">
        <v>14950</v>
      </c>
      <c r="E335" s="10">
        <f t="shared" si="4"/>
        <v>90.6060606060606</v>
      </c>
    </row>
    <row r="336" spans="1:5" ht="15">
      <c r="A336" s="7" t="s">
        <v>104</v>
      </c>
      <c r="B336" s="8" t="s">
        <v>28</v>
      </c>
      <c r="C336" s="9">
        <v>1029</v>
      </c>
      <c r="D336" s="9">
        <v>724</v>
      </c>
      <c r="E336" s="10">
        <f t="shared" si="4"/>
        <v>70.35957240038873</v>
      </c>
    </row>
    <row r="337" spans="1:5" ht="15">
      <c r="A337" s="7" t="s">
        <v>88</v>
      </c>
      <c r="B337" s="8" t="s">
        <v>26</v>
      </c>
      <c r="C337" s="9">
        <v>684</v>
      </c>
      <c r="D337" s="9">
        <v>436</v>
      </c>
      <c r="E337" s="10">
        <f t="shared" si="4"/>
        <v>63.74269005847953</v>
      </c>
    </row>
    <row r="338" spans="1:5" ht="15" customHeight="1">
      <c r="A338" s="7" t="s">
        <v>100</v>
      </c>
      <c r="B338" s="8" t="s">
        <v>293</v>
      </c>
      <c r="C338" s="9">
        <v>4172</v>
      </c>
      <c r="D338" s="9">
        <v>4172</v>
      </c>
      <c r="E338" s="10">
        <f t="shared" si="4"/>
        <v>100</v>
      </c>
    </row>
    <row r="339" spans="1:5" ht="17.25" customHeight="1">
      <c r="A339" s="7" t="s">
        <v>190</v>
      </c>
      <c r="B339" s="8" t="s">
        <v>126</v>
      </c>
      <c r="C339" s="9">
        <f>C340+C341+C342+C343+C344+C345++C346+C347</f>
        <v>108433</v>
      </c>
      <c r="D339" s="9">
        <f>D340+D341+D342+D343+D344+D345+D346+D347</f>
        <v>102861</v>
      </c>
      <c r="E339" s="10">
        <f t="shared" si="4"/>
        <v>94.86134294910221</v>
      </c>
    </row>
    <row r="340" spans="1:5" ht="15">
      <c r="A340" s="7" t="s">
        <v>95</v>
      </c>
      <c r="B340" s="8" t="s">
        <v>96</v>
      </c>
      <c r="C340" s="9">
        <v>66788</v>
      </c>
      <c r="D340" s="9">
        <v>66788</v>
      </c>
      <c r="E340" s="10">
        <f t="shared" si="4"/>
        <v>100</v>
      </c>
    </row>
    <row r="341" spans="1:5" ht="15">
      <c r="A341" s="7" t="s">
        <v>97</v>
      </c>
      <c r="B341" s="8" t="s">
        <v>230</v>
      </c>
      <c r="C341" s="9">
        <v>4726</v>
      </c>
      <c r="D341" s="9">
        <v>4725</v>
      </c>
      <c r="E341" s="10">
        <f t="shared" si="4"/>
        <v>99.97884045704612</v>
      </c>
    </row>
    <row r="342" spans="1:5" ht="15">
      <c r="A342" s="7" t="s">
        <v>98</v>
      </c>
      <c r="B342" s="8" t="s">
        <v>296</v>
      </c>
      <c r="C342" s="9">
        <v>19257</v>
      </c>
      <c r="D342" s="9">
        <v>15596</v>
      </c>
      <c r="E342" s="10">
        <f t="shared" si="4"/>
        <v>80.98873137041076</v>
      </c>
    </row>
    <row r="343" spans="1:5" ht="15">
      <c r="A343" s="7" t="s">
        <v>99</v>
      </c>
      <c r="B343" s="8" t="s">
        <v>29</v>
      </c>
      <c r="C343" s="9">
        <v>2544</v>
      </c>
      <c r="D343" s="9">
        <v>1747</v>
      </c>
      <c r="E343" s="10">
        <f t="shared" si="4"/>
        <v>68.67138364779875</v>
      </c>
    </row>
    <row r="344" spans="1:5" ht="15">
      <c r="A344" s="7" t="s">
        <v>80</v>
      </c>
      <c r="B344" s="8" t="s">
        <v>81</v>
      </c>
      <c r="C344" s="9">
        <v>1200</v>
      </c>
      <c r="D344" s="9">
        <v>356</v>
      </c>
      <c r="E344" s="10">
        <f t="shared" si="4"/>
        <v>29.666666666666668</v>
      </c>
    </row>
    <row r="345" spans="1:5" ht="15">
      <c r="A345" s="7" t="s">
        <v>86</v>
      </c>
      <c r="B345" s="8" t="s">
        <v>87</v>
      </c>
      <c r="C345" s="9">
        <v>11652</v>
      </c>
      <c r="D345" s="9">
        <v>11562</v>
      </c>
      <c r="E345" s="10">
        <f t="shared" si="4"/>
        <v>99.22760041194645</v>
      </c>
    </row>
    <row r="346" spans="1:5" ht="15">
      <c r="A346" s="7" t="s">
        <v>104</v>
      </c>
      <c r="B346" s="8" t="s">
        <v>28</v>
      </c>
      <c r="C346" s="9">
        <v>179</v>
      </c>
      <c r="D346" s="9">
        <v>0</v>
      </c>
      <c r="E346" s="10">
        <f t="shared" si="4"/>
        <v>0</v>
      </c>
    </row>
    <row r="347" spans="1:5" ht="15">
      <c r="A347" s="7" t="s">
        <v>100</v>
      </c>
      <c r="B347" s="8" t="s">
        <v>293</v>
      </c>
      <c r="C347" s="9">
        <v>2087</v>
      </c>
      <c r="D347" s="9">
        <v>2087</v>
      </c>
      <c r="E347" s="10">
        <f t="shared" si="4"/>
        <v>100</v>
      </c>
    </row>
    <row r="348" spans="1:5" ht="18" customHeight="1">
      <c r="A348" s="7" t="s">
        <v>289</v>
      </c>
      <c r="B348" s="8" t="s">
        <v>268</v>
      </c>
      <c r="C348" s="9">
        <f>C349+C350+C351</f>
        <v>31620</v>
      </c>
      <c r="D348" s="9">
        <f>D349+D350+D351</f>
        <v>31552</v>
      </c>
      <c r="E348" s="10">
        <f t="shared" si="4"/>
        <v>99.78494623655914</v>
      </c>
    </row>
    <row r="349" spans="1:5" ht="15">
      <c r="A349" s="7" t="s">
        <v>123</v>
      </c>
      <c r="B349" s="8" t="s">
        <v>153</v>
      </c>
      <c r="C349" s="9">
        <v>27500</v>
      </c>
      <c r="D349" s="9">
        <v>27500</v>
      </c>
      <c r="E349" s="10">
        <f t="shared" si="4"/>
        <v>100</v>
      </c>
    </row>
    <row r="350" spans="1:5" ht="15">
      <c r="A350" s="7" t="s">
        <v>80</v>
      </c>
      <c r="B350" s="8" t="s">
        <v>81</v>
      </c>
      <c r="C350" s="9">
        <v>600</v>
      </c>
      <c r="D350" s="9">
        <v>584</v>
      </c>
      <c r="E350" s="10">
        <f t="shared" si="4"/>
        <v>97.33333333333334</v>
      </c>
    </row>
    <row r="351" spans="1:5" ht="15">
      <c r="A351" s="7" t="s">
        <v>86</v>
      </c>
      <c r="B351" s="8" t="s">
        <v>87</v>
      </c>
      <c r="C351" s="9">
        <v>3520</v>
      </c>
      <c r="D351" s="9">
        <v>3468</v>
      </c>
      <c r="E351" s="10">
        <f t="shared" si="4"/>
        <v>98.52272727272727</v>
      </c>
    </row>
    <row r="352" spans="1:5" ht="18" customHeight="1">
      <c r="A352" s="7" t="s">
        <v>231</v>
      </c>
      <c r="B352" s="8" t="s">
        <v>4</v>
      </c>
      <c r="C352" s="9">
        <f>C353+C354</f>
        <v>52000</v>
      </c>
      <c r="D352" s="9">
        <f>D353+D354</f>
        <v>50663</v>
      </c>
      <c r="E352" s="10">
        <f t="shared" si="4"/>
        <v>97.42884615384615</v>
      </c>
    </row>
    <row r="353" spans="1:5" ht="15">
      <c r="A353" s="7" t="s">
        <v>123</v>
      </c>
      <c r="B353" s="30" t="s">
        <v>153</v>
      </c>
      <c r="C353" s="9">
        <v>50000</v>
      </c>
      <c r="D353" s="9">
        <v>48663</v>
      </c>
      <c r="E353" s="10">
        <f t="shared" si="4"/>
        <v>97.32600000000001</v>
      </c>
    </row>
    <row r="354" spans="1:5" ht="15">
      <c r="A354" s="7" t="s">
        <v>80</v>
      </c>
      <c r="B354" s="8" t="s">
        <v>81</v>
      </c>
      <c r="C354" s="9">
        <v>2000</v>
      </c>
      <c r="D354" s="9">
        <v>2000</v>
      </c>
      <c r="E354" s="10">
        <f t="shared" si="4"/>
        <v>100</v>
      </c>
    </row>
    <row r="355" spans="1:5" s="21" customFormat="1" ht="21.75" customHeight="1">
      <c r="A355" s="19" t="s">
        <v>127</v>
      </c>
      <c r="B355" s="19" t="s">
        <v>128</v>
      </c>
      <c r="C355" s="20">
        <f>C356+C363+C365</f>
        <v>163208</v>
      </c>
      <c r="D355" s="20">
        <f>D356+D363+D365</f>
        <v>157798</v>
      </c>
      <c r="E355" s="24">
        <f t="shared" si="4"/>
        <v>96.68521150923975</v>
      </c>
    </row>
    <row r="356" spans="1:5" ht="17.25" customHeight="1">
      <c r="A356" s="7" t="s">
        <v>233</v>
      </c>
      <c r="B356" s="8" t="s">
        <v>129</v>
      </c>
      <c r="C356" s="9">
        <f>C357+C358+C359+C360+C361+C362</f>
        <v>161684</v>
      </c>
      <c r="D356" s="9">
        <f>D357+D358+D359+D360+D361+D362</f>
        <v>156274</v>
      </c>
      <c r="E356" s="10">
        <f t="shared" si="4"/>
        <v>96.65396699735285</v>
      </c>
    </row>
    <row r="357" spans="1:5" ht="15" customHeight="1">
      <c r="A357" s="7" t="s">
        <v>117</v>
      </c>
      <c r="B357" s="8" t="s">
        <v>118</v>
      </c>
      <c r="C357" s="9">
        <v>12218</v>
      </c>
      <c r="D357" s="9">
        <v>12148</v>
      </c>
      <c r="E357" s="10">
        <f t="shared" si="4"/>
        <v>99.42707480766083</v>
      </c>
    </row>
    <row r="358" spans="1:5" ht="15">
      <c r="A358" s="7" t="s">
        <v>95</v>
      </c>
      <c r="B358" s="8" t="s">
        <v>96</v>
      </c>
      <c r="C358" s="9">
        <v>109123</v>
      </c>
      <c r="D358" s="9">
        <v>103875</v>
      </c>
      <c r="E358" s="10">
        <f t="shared" si="4"/>
        <v>95.19074805494718</v>
      </c>
    </row>
    <row r="359" spans="1:5" ht="15">
      <c r="A359" s="7" t="s">
        <v>97</v>
      </c>
      <c r="B359" s="8" t="s">
        <v>230</v>
      </c>
      <c r="C359" s="9">
        <v>8341</v>
      </c>
      <c r="D359" s="9">
        <v>8338</v>
      </c>
      <c r="E359" s="10">
        <f t="shared" si="4"/>
        <v>99.9640330895576</v>
      </c>
    </row>
    <row r="360" spans="1:5" ht="15">
      <c r="A360" s="7" t="s">
        <v>98</v>
      </c>
      <c r="B360" s="8" t="s">
        <v>296</v>
      </c>
      <c r="C360" s="9">
        <v>22051</v>
      </c>
      <c r="D360" s="9">
        <v>21975</v>
      </c>
      <c r="E360" s="10">
        <f t="shared" si="4"/>
        <v>99.6553444288241</v>
      </c>
    </row>
    <row r="361" spans="1:5" ht="15">
      <c r="A361" s="7" t="s">
        <v>99</v>
      </c>
      <c r="B361" s="8" t="s">
        <v>29</v>
      </c>
      <c r="C361" s="9">
        <v>3028</v>
      </c>
      <c r="D361" s="9">
        <v>3015</v>
      </c>
      <c r="E361" s="10">
        <f t="shared" si="4"/>
        <v>99.57067371202115</v>
      </c>
    </row>
    <row r="362" spans="1:5" ht="15">
      <c r="A362" s="7" t="s">
        <v>100</v>
      </c>
      <c r="B362" s="8" t="s">
        <v>293</v>
      </c>
      <c r="C362" s="9">
        <v>6923</v>
      </c>
      <c r="D362" s="9">
        <v>6923</v>
      </c>
      <c r="E362" s="10">
        <f aca="true" t="shared" si="5" ref="E362:E404">D362/C362*100</f>
        <v>100</v>
      </c>
    </row>
    <row r="363" spans="1:5" ht="16.5" customHeight="1">
      <c r="A363" s="7" t="s">
        <v>232</v>
      </c>
      <c r="B363" s="8" t="s">
        <v>154</v>
      </c>
      <c r="C363" s="9">
        <f>C364</f>
        <v>170</v>
      </c>
      <c r="D363" s="9">
        <f>D364</f>
        <v>170</v>
      </c>
      <c r="E363" s="10">
        <f t="shared" si="5"/>
        <v>100</v>
      </c>
    </row>
    <row r="364" spans="1:5" ht="15">
      <c r="A364" s="7" t="s">
        <v>86</v>
      </c>
      <c r="B364" s="8" t="s">
        <v>87</v>
      </c>
      <c r="C364" s="9">
        <v>170</v>
      </c>
      <c r="D364" s="9">
        <v>170</v>
      </c>
      <c r="E364" s="10">
        <f t="shared" si="5"/>
        <v>100</v>
      </c>
    </row>
    <row r="365" spans="1:5" ht="18" customHeight="1">
      <c r="A365" s="7" t="s">
        <v>234</v>
      </c>
      <c r="B365" s="8" t="s">
        <v>4</v>
      </c>
      <c r="C365" s="9">
        <f>C366</f>
        <v>1354</v>
      </c>
      <c r="D365" s="9">
        <f>D366</f>
        <v>1354</v>
      </c>
      <c r="E365" s="10">
        <f t="shared" si="5"/>
        <v>100</v>
      </c>
    </row>
    <row r="366" spans="1:5" ht="15">
      <c r="A366" s="7" t="s">
        <v>100</v>
      </c>
      <c r="B366" s="8" t="s">
        <v>293</v>
      </c>
      <c r="C366" s="9">
        <v>1354</v>
      </c>
      <c r="D366" s="9">
        <v>1354</v>
      </c>
      <c r="E366" s="10">
        <f t="shared" si="5"/>
        <v>100</v>
      </c>
    </row>
    <row r="367" spans="1:5" s="21" customFormat="1" ht="20.25" customHeight="1">
      <c r="A367" s="19" t="s">
        <v>73</v>
      </c>
      <c r="B367" s="19" t="s">
        <v>130</v>
      </c>
      <c r="C367" s="20">
        <f>C368+C370+C374</f>
        <v>1416078</v>
      </c>
      <c r="D367" s="20">
        <f>D368+D370+D374</f>
        <v>780432</v>
      </c>
      <c r="E367" s="24">
        <f t="shared" si="5"/>
        <v>55.11221839474945</v>
      </c>
    </row>
    <row r="368" spans="1:5" s="3" customFormat="1" ht="19.5" customHeight="1">
      <c r="A368" s="30" t="s">
        <v>192</v>
      </c>
      <c r="B368" s="30" t="s">
        <v>193</v>
      </c>
      <c r="C368" s="31">
        <f>C369</f>
        <v>984185</v>
      </c>
      <c r="D368" s="31">
        <f>D369</f>
        <v>380795</v>
      </c>
      <c r="E368" s="24">
        <f t="shared" si="5"/>
        <v>38.69140456316648</v>
      </c>
    </row>
    <row r="369" spans="1:5" s="3" customFormat="1" ht="15">
      <c r="A369" s="32" t="s">
        <v>77</v>
      </c>
      <c r="B369" s="30" t="s">
        <v>290</v>
      </c>
      <c r="C369" s="31">
        <v>984185</v>
      </c>
      <c r="D369" s="31">
        <v>380795</v>
      </c>
      <c r="E369" s="24">
        <f t="shared" si="5"/>
        <v>38.69140456316648</v>
      </c>
    </row>
    <row r="370" spans="1:5" ht="18.75" customHeight="1">
      <c r="A370" s="8" t="s">
        <v>235</v>
      </c>
      <c r="B370" s="8" t="s">
        <v>131</v>
      </c>
      <c r="C370" s="9">
        <f>C371+C372+C373</f>
        <v>61480</v>
      </c>
      <c r="D370" s="9">
        <f>D371+D372+D373</f>
        <v>54728</v>
      </c>
      <c r="E370" s="10">
        <f t="shared" si="5"/>
        <v>89.01756668835394</v>
      </c>
    </row>
    <row r="371" spans="1:5" ht="15">
      <c r="A371" s="7" t="s">
        <v>80</v>
      </c>
      <c r="B371" s="8" t="s">
        <v>81</v>
      </c>
      <c r="C371" s="9">
        <v>9480</v>
      </c>
      <c r="D371" s="9">
        <v>6008</v>
      </c>
      <c r="E371" s="10">
        <f t="shared" si="5"/>
        <v>63.37552742616034</v>
      </c>
    </row>
    <row r="372" spans="1:5" ht="15">
      <c r="A372" s="7" t="s">
        <v>84</v>
      </c>
      <c r="B372" s="8" t="s">
        <v>85</v>
      </c>
      <c r="C372" s="9">
        <v>1000</v>
      </c>
      <c r="D372" s="9">
        <v>545</v>
      </c>
      <c r="E372" s="10">
        <f t="shared" si="5"/>
        <v>54.50000000000001</v>
      </c>
    </row>
    <row r="373" spans="1:5" ht="15">
      <c r="A373" s="7" t="s">
        <v>86</v>
      </c>
      <c r="B373" s="8" t="s">
        <v>87</v>
      </c>
      <c r="C373" s="9">
        <v>51000</v>
      </c>
      <c r="D373" s="9">
        <v>48175</v>
      </c>
      <c r="E373" s="10">
        <f t="shared" si="5"/>
        <v>94.46078431372548</v>
      </c>
    </row>
    <row r="374" spans="1:5" ht="18" customHeight="1">
      <c r="A374" s="7" t="s">
        <v>191</v>
      </c>
      <c r="B374" s="8" t="s">
        <v>75</v>
      </c>
      <c r="C374" s="9">
        <f>C375+C376+C377+C378</f>
        <v>370413</v>
      </c>
      <c r="D374" s="9">
        <f>D375+D376+D377+D378</f>
        <v>344909</v>
      </c>
      <c r="E374" s="10">
        <f t="shared" si="5"/>
        <v>93.11471249659165</v>
      </c>
    </row>
    <row r="375" spans="1:5" ht="15" customHeight="1">
      <c r="A375" s="7" t="s">
        <v>80</v>
      </c>
      <c r="B375" s="8" t="s">
        <v>81</v>
      </c>
      <c r="C375" s="9">
        <v>16342</v>
      </c>
      <c r="D375" s="9">
        <v>16253</v>
      </c>
      <c r="E375" s="10">
        <f t="shared" si="5"/>
        <v>99.45539101701138</v>
      </c>
    </row>
    <row r="376" spans="1:5" ht="15">
      <c r="A376" s="7" t="s">
        <v>82</v>
      </c>
      <c r="B376" s="8" t="s">
        <v>83</v>
      </c>
      <c r="C376" s="9">
        <v>252093</v>
      </c>
      <c r="D376" s="9">
        <v>235109</v>
      </c>
      <c r="E376" s="10">
        <f t="shared" si="5"/>
        <v>93.2628038065317</v>
      </c>
    </row>
    <row r="377" spans="1:5" ht="15">
      <c r="A377" s="7" t="s">
        <v>86</v>
      </c>
      <c r="B377" s="8" t="s">
        <v>87</v>
      </c>
      <c r="C377" s="9">
        <v>40820</v>
      </c>
      <c r="D377" s="9">
        <v>32404</v>
      </c>
      <c r="E377" s="10">
        <f t="shared" si="5"/>
        <v>79.38265556099951</v>
      </c>
    </row>
    <row r="378" spans="1:5" ht="15" customHeight="1">
      <c r="A378" s="7" t="s">
        <v>77</v>
      </c>
      <c r="B378" s="30" t="s">
        <v>290</v>
      </c>
      <c r="C378" s="9">
        <v>61158</v>
      </c>
      <c r="D378" s="9">
        <v>61143</v>
      </c>
      <c r="E378" s="10">
        <f t="shared" si="5"/>
        <v>99.97547336407338</v>
      </c>
    </row>
    <row r="379" spans="1:5" s="21" customFormat="1" ht="20.25" customHeight="1">
      <c r="A379" s="19" t="s">
        <v>132</v>
      </c>
      <c r="B379" s="19" t="s">
        <v>133</v>
      </c>
      <c r="C379" s="20">
        <f>C380+C393</f>
        <v>185000</v>
      </c>
      <c r="D379" s="20">
        <f>D380+D393</f>
        <v>172391</v>
      </c>
      <c r="E379" s="24">
        <f t="shared" si="5"/>
        <v>93.18432432432432</v>
      </c>
    </row>
    <row r="380" spans="1:5" ht="17.25" customHeight="1">
      <c r="A380" s="7" t="s">
        <v>255</v>
      </c>
      <c r="B380" s="8" t="s">
        <v>32</v>
      </c>
      <c r="C380" s="9">
        <f>C381+C382+C383+C384+C385+C386+C387+C388+C389+C390+C391+C392</f>
        <v>163000</v>
      </c>
      <c r="D380" s="9">
        <f>D381+D382+D383+D384+D385+D386+D387+D388+D389+D390+D391+D392</f>
        <v>152195</v>
      </c>
      <c r="E380" s="10">
        <f t="shared" si="5"/>
        <v>93.37116564417178</v>
      </c>
    </row>
    <row r="381" spans="1:5" ht="15">
      <c r="A381" s="7" t="s">
        <v>95</v>
      </c>
      <c r="B381" s="8" t="s">
        <v>96</v>
      </c>
      <c r="C381" s="9">
        <v>91200</v>
      </c>
      <c r="D381" s="9">
        <v>87540</v>
      </c>
      <c r="E381" s="10">
        <f t="shared" si="5"/>
        <v>95.98684210526316</v>
      </c>
    </row>
    <row r="382" spans="1:5" ht="15">
      <c r="A382" s="7" t="s">
        <v>97</v>
      </c>
      <c r="B382" s="8" t="s">
        <v>292</v>
      </c>
      <c r="C382" s="9">
        <v>5823</v>
      </c>
      <c r="D382" s="9">
        <v>5590</v>
      </c>
      <c r="E382" s="10">
        <f t="shared" si="5"/>
        <v>95.99862613772969</v>
      </c>
    </row>
    <row r="383" spans="1:5" ht="15">
      <c r="A383" s="7" t="s">
        <v>98</v>
      </c>
      <c r="B383" s="8" t="s">
        <v>296</v>
      </c>
      <c r="C383" s="9">
        <v>16720</v>
      </c>
      <c r="D383" s="9">
        <v>16710</v>
      </c>
      <c r="E383" s="10">
        <f t="shared" si="5"/>
        <v>99.9401913875598</v>
      </c>
    </row>
    <row r="384" spans="1:5" ht="15">
      <c r="A384" s="7" t="s">
        <v>99</v>
      </c>
      <c r="B384" s="8" t="s">
        <v>29</v>
      </c>
      <c r="C384" s="9">
        <v>2380</v>
      </c>
      <c r="D384" s="9">
        <v>2282</v>
      </c>
      <c r="E384" s="10">
        <f t="shared" si="5"/>
        <v>95.88235294117648</v>
      </c>
    </row>
    <row r="385" spans="1:5" ht="15">
      <c r="A385" s="7" t="s">
        <v>80</v>
      </c>
      <c r="B385" s="8" t="s">
        <v>81</v>
      </c>
      <c r="C385" s="9">
        <v>9000</v>
      </c>
      <c r="D385" s="9">
        <v>7954</v>
      </c>
      <c r="E385" s="10">
        <f t="shared" si="5"/>
        <v>88.37777777777778</v>
      </c>
    </row>
    <row r="386" spans="1:5" ht="15">
      <c r="A386" s="7" t="s">
        <v>119</v>
      </c>
      <c r="B386" s="8" t="s">
        <v>120</v>
      </c>
      <c r="C386" s="9">
        <v>13000</v>
      </c>
      <c r="D386" s="9">
        <v>12984</v>
      </c>
      <c r="E386" s="10">
        <f t="shared" si="5"/>
        <v>99.87692307692308</v>
      </c>
    </row>
    <row r="387" spans="1:5" ht="15">
      <c r="A387" s="7" t="s">
        <v>82</v>
      </c>
      <c r="B387" s="8" t="s">
        <v>83</v>
      </c>
      <c r="C387" s="9">
        <v>4942</v>
      </c>
      <c r="D387" s="9">
        <v>3195</v>
      </c>
      <c r="E387" s="10">
        <f t="shared" si="5"/>
        <v>64.64993929583164</v>
      </c>
    </row>
    <row r="388" spans="1:5" ht="15">
      <c r="A388" s="7" t="s">
        <v>84</v>
      </c>
      <c r="B388" s="8" t="s">
        <v>85</v>
      </c>
      <c r="C388" s="9">
        <v>3750</v>
      </c>
      <c r="D388" s="9">
        <v>649</v>
      </c>
      <c r="E388" s="10">
        <f t="shared" si="5"/>
        <v>17.30666666666667</v>
      </c>
    </row>
    <row r="389" spans="1:5" ht="15">
      <c r="A389" s="7" t="s">
        <v>86</v>
      </c>
      <c r="B389" s="8" t="s">
        <v>87</v>
      </c>
      <c r="C389" s="9">
        <v>12800</v>
      </c>
      <c r="D389" s="9">
        <v>12340</v>
      </c>
      <c r="E389" s="10">
        <f t="shared" si="5"/>
        <v>96.40625</v>
      </c>
    </row>
    <row r="390" spans="1:5" ht="15">
      <c r="A390" s="7" t="s">
        <v>104</v>
      </c>
      <c r="B390" s="8" t="s">
        <v>28</v>
      </c>
      <c r="C390" s="9">
        <v>1198</v>
      </c>
      <c r="D390" s="9">
        <v>799</v>
      </c>
      <c r="E390" s="10">
        <f t="shared" si="5"/>
        <v>66.69449081803005</v>
      </c>
    </row>
    <row r="391" spans="1:5" ht="15">
      <c r="A391" s="7" t="s">
        <v>88</v>
      </c>
      <c r="B391" s="8" t="s">
        <v>26</v>
      </c>
      <c r="C391" s="9">
        <v>100</v>
      </c>
      <c r="D391" s="9">
        <v>65</v>
      </c>
      <c r="E391" s="10">
        <f t="shared" si="5"/>
        <v>65</v>
      </c>
    </row>
    <row r="392" spans="1:5" ht="15">
      <c r="A392" s="7" t="s">
        <v>100</v>
      </c>
      <c r="B392" s="8" t="s">
        <v>293</v>
      </c>
      <c r="C392" s="9">
        <v>2087</v>
      </c>
      <c r="D392" s="9">
        <v>2087</v>
      </c>
      <c r="E392" s="10">
        <f t="shared" si="5"/>
        <v>100</v>
      </c>
    </row>
    <row r="393" spans="1:5" ht="18" customHeight="1">
      <c r="A393" s="7" t="s">
        <v>256</v>
      </c>
      <c r="B393" s="8" t="s">
        <v>4</v>
      </c>
      <c r="C393" s="9">
        <f>C394+C395</f>
        <v>22000</v>
      </c>
      <c r="D393" s="9">
        <f>D394+D395</f>
        <v>20196</v>
      </c>
      <c r="E393" s="10">
        <f t="shared" si="5"/>
        <v>91.8</v>
      </c>
    </row>
    <row r="394" spans="1:5" ht="15">
      <c r="A394" s="7" t="s">
        <v>80</v>
      </c>
      <c r="B394" s="8" t="s">
        <v>81</v>
      </c>
      <c r="C394" s="9">
        <v>13250</v>
      </c>
      <c r="D394" s="9">
        <v>11516</v>
      </c>
      <c r="E394" s="10">
        <f t="shared" si="5"/>
        <v>86.91320754716982</v>
      </c>
    </row>
    <row r="395" spans="1:5" ht="15">
      <c r="A395" s="7" t="s">
        <v>86</v>
      </c>
      <c r="B395" s="8" t="s">
        <v>87</v>
      </c>
      <c r="C395" s="9">
        <v>8750</v>
      </c>
      <c r="D395" s="9">
        <v>8680</v>
      </c>
      <c r="E395" s="10">
        <f t="shared" si="5"/>
        <v>99.2</v>
      </c>
    </row>
    <row r="396" spans="1:5" s="21" customFormat="1" ht="19.5" customHeight="1">
      <c r="A396" s="19" t="s">
        <v>134</v>
      </c>
      <c r="B396" s="19" t="s">
        <v>35</v>
      </c>
      <c r="C396" s="20">
        <f>C397</f>
        <v>161300</v>
      </c>
      <c r="D396" s="20">
        <f>D397</f>
        <v>158981</v>
      </c>
      <c r="E396" s="24">
        <f t="shared" si="5"/>
        <v>98.5623062616243</v>
      </c>
    </row>
    <row r="397" spans="1:5" ht="18.75" customHeight="1">
      <c r="A397" s="8" t="s">
        <v>257</v>
      </c>
      <c r="B397" s="8" t="s">
        <v>297</v>
      </c>
      <c r="C397" s="9">
        <f>C398+C399+C400+C401+C402+C403</f>
        <v>161300</v>
      </c>
      <c r="D397" s="9">
        <f>D398+D399+D400+D401+D402+D403</f>
        <v>158981</v>
      </c>
      <c r="E397" s="10">
        <f t="shared" si="5"/>
        <v>98.5623062616243</v>
      </c>
    </row>
    <row r="398" spans="1:5" ht="15">
      <c r="A398" s="7" t="s">
        <v>80</v>
      </c>
      <c r="B398" s="8" t="s">
        <v>81</v>
      </c>
      <c r="C398" s="9">
        <v>22168</v>
      </c>
      <c r="D398" s="9">
        <v>22167</v>
      </c>
      <c r="E398" s="10">
        <f t="shared" si="5"/>
        <v>99.99548899314327</v>
      </c>
    </row>
    <row r="399" spans="1:5" ht="15">
      <c r="A399" s="7" t="s">
        <v>84</v>
      </c>
      <c r="B399" s="8" t="s">
        <v>85</v>
      </c>
      <c r="C399" s="9">
        <v>35000</v>
      </c>
      <c r="D399" s="9">
        <v>34984</v>
      </c>
      <c r="E399" s="10">
        <f t="shared" si="5"/>
        <v>99.95428571428572</v>
      </c>
    </row>
    <row r="400" spans="1:5" ht="15">
      <c r="A400" s="26" t="s">
        <v>86</v>
      </c>
      <c r="B400" s="27" t="s">
        <v>87</v>
      </c>
      <c r="C400" s="9">
        <v>70947</v>
      </c>
      <c r="D400" s="9">
        <v>69022</v>
      </c>
      <c r="E400" s="10">
        <f t="shared" si="5"/>
        <v>97.2867069784487</v>
      </c>
    </row>
    <row r="401" spans="1:5" ht="15">
      <c r="A401" s="26" t="s">
        <v>104</v>
      </c>
      <c r="B401" s="27" t="s">
        <v>28</v>
      </c>
      <c r="C401" s="9">
        <v>4636</v>
      </c>
      <c r="D401" s="9">
        <v>4636</v>
      </c>
      <c r="E401" s="10">
        <f t="shared" si="5"/>
        <v>100</v>
      </c>
    </row>
    <row r="402" spans="1:5" ht="15">
      <c r="A402" s="26" t="s">
        <v>88</v>
      </c>
      <c r="B402" s="27" t="s">
        <v>26</v>
      </c>
      <c r="C402" s="9">
        <v>13549</v>
      </c>
      <c r="D402" s="9">
        <v>13211</v>
      </c>
      <c r="E402" s="10">
        <f t="shared" si="5"/>
        <v>97.50535094840947</v>
      </c>
    </row>
    <row r="403" spans="1:5" ht="15">
      <c r="A403" s="26" t="s">
        <v>77</v>
      </c>
      <c r="B403" s="27" t="s">
        <v>290</v>
      </c>
      <c r="C403" s="9">
        <v>15000</v>
      </c>
      <c r="D403" s="9">
        <v>14961</v>
      </c>
      <c r="E403" s="10">
        <f t="shared" si="5"/>
        <v>99.74</v>
      </c>
    </row>
    <row r="404" spans="1:5" s="15" customFormat="1" ht="21.75" customHeight="1">
      <c r="A404" s="28"/>
      <c r="B404" s="28" t="s">
        <v>38</v>
      </c>
      <c r="C404" s="11">
        <f>C139+C144+C151+C157+C168+C176+C204+C217+C229+C235+C238+C243+C301+C309+C355+C367+C379+C396</f>
        <v>15077438</v>
      </c>
      <c r="D404" s="29">
        <f>D139+D144+D151+D157+D168+D176+D204+D217+D229+D235+D238+D243+D301+D309+D355+D367+D379+D396</f>
        <v>14078296</v>
      </c>
      <c r="E404" s="12">
        <f t="shared" si="5"/>
        <v>93.3732640784197</v>
      </c>
    </row>
    <row r="406" ht="15">
      <c r="D406" s="6" t="s">
        <v>155</v>
      </c>
    </row>
    <row r="408" spans="3:5" ht="15">
      <c r="C408" s="52" t="s">
        <v>156</v>
      </c>
      <c r="D408" s="52"/>
      <c r="E408" s="52"/>
    </row>
  </sheetData>
  <mergeCells count="5">
    <mergeCell ref="C408:E408"/>
    <mergeCell ref="B1:E1"/>
    <mergeCell ref="B2:E2"/>
    <mergeCell ref="A4:E4"/>
    <mergeCell ref="A131:B131"/>
  </mergeCells>
  <printOptions horizontalCentered="1"/>
  <pageMargins left="0.45" right="0.28" top="0.55" bottom="0.52" header="0.25" footer="0.46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Jadwiga</cp:lastModifiedBy>
  <cp:lastPrinted>2005-03-10T07:58:53Z</cp:lastPrinted>
  <dcterms:created xsi:type="dcterms:W3CDTF">2001-02-21T09:21:54Z</dcterms:created>
  <dcterms:modified xsi:type="dcterms:W3CDTF">2005-03-10T07:59:00Z</dcterms:modified>
  <cp:category/>
  <cp:version/>
  <cp:contentType/>
  <cp:contentStatus/>
</cp:coreProperties>
</file>